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Desktop\"/>
    </mc:Choice>
  </mc:AlternateContent>
  <bookViews>
    <workbookView xWindow="0" yWindow="0" windowWidth="20863" windowHeight="14366" tabRatio="843" firstSheet="11" activeTab="20"/>
  </bookViews>
  <sheets>
    <sheet name="Naslovnica" sheetId="1" r:id="rId1"/>
    <sheet name="Uvod" sheetId="2" r:id="rId2"/>
    <sheet name="Rekap." sheetId="3" r:id="rId3"/>
    <sheet name="A1.0 PRIPRAVLJALNA DELA" sheetId="4" r:id="rId4"/>
    <sheet name="A2.0 RUŠITVENA DELA" sheetId="5" r:id="rId5"/>
    <sheet name="A3.0 ZEMELJSKA DELA" sheetId="6" r:id="rId6"/>
    <sheet name="A4.0 BETONSKA DELA" sheetId="7" r:id="rId7"/>
    <sheet name="A5.0 TESARSKA DELA-OPAŽI" sheetId="8" r:id="rId8"/>
    <sheet name="A6.0 ZIDARSKA DELA" sheetId="9" r:id="rId9"/>
    <sheet name="A7.0 FASADERSKA DELA" sheetId="10" r:id="rId10"/>
    <sheet name="B1.0 KROVSKO-KLEPARSKA DELA " sheetId="11" r:id="rId11"/>
    <sheet name="B2.0 KLJUČAVNIČARSKA DELA" sheetId="12" r:id="rId12"/>
    <sheet name="B3.0 MIZARSKA DELA" sheetId="13" r:id="rId13"/>
    <sheet name="B4.0 STAVBNO POHITŠVO" sheetId="14" r:id="rId14"/>
    <sheet name="B5.0 ESTRIH" sheetId="15" r:id="rId15"/>
    <sheet name="B6.0 TLAKARSKA DELA" sheetId="16" r:id="rId16"/>
    <sheet name="B7.0 KERAMIČARSKA in TERACERSKA" sheetId="17" r:id="rId17"/>
    <sheet name="B8.0 SLIKOPLESKARSKA DELA" sheetId="18" r:id="rId18"/>
    <sheet name="B9.0 MONTAŽERSKA DELA" sheetId="19" r:id="rId19"/>
    <sheet name="B10.0 DVIGALO" sheetId="20" r:id="rId20"/>
    <sheet name="B11.0 RESTAVRATORSKA DELA" sheetId="21" r:id="rId21"/>
  </sheets>
  <calcPr calcId="162913"/>
</workbook>
</file>

<file path=xl/calcChain.xml><?xml version="1.0" encoding="utf-8"?>
<calcChain xmlns="http://schemas.openxmlformats.org/spreadsheetml/2006/main">
  <c r="D51" i="5" l="1"/>
  <c r="F44" i="5"/>
  <c r="F16" i="4" l="1"/>
  <c r="F16" i="21" l="1"/>
  <c r="F13" i="21"/>
  <c r="F11" i="21"/>
  <c r="F10" i="20"/>
  <c r="F25" i="20" s="1"/>
  <c r="F20" i="19"/>
  <c r="F17" i="19"/>
  <c r="F14" i="19"/>
  <c r="F11" i="19"/>
  <c r="F23" i="19" s="1"/>
  <c r="F21" i="18"/>
  <c r="F19" i="18"/>
  <c r="D19" i="18"/>
  <c r="F17" i="18"/>
  <c r="F15" i="18"/>
  <c r="F13" i="18"/>
  <c r="F23" i="18" s="1"/>
  <c r="E27" i="3" s="1"/>
  <c r="F36" i="17"/>
  <c r="F32" i="17"/>
  <c r="F28" i="17"/>
  <c r="F24" i="17"/>
  <c r="F19" i="17"/>
  <c r="F14" i="17"/>
  <c r="F21" i="16"/>
  <c r="F18" i="16"/>
  <c r="F15" i="16"/>
  <c r="F12" i="16"/>
  <c r="F24" i="16" s="1"/>
  <c r="E25" i="3" s="1"/>
  <c r="F18" i="15"/>
  <c r="D17" i="15"/>
  <c r="F17" i="15" s="1"/>
  <c r="F14" i="15"/>
  <c r="F13" i="15"/>
  <c r="F111" i="14"/>
  <c r="F106" i="14"/>
  <c r="F96" i="14"/>
  <c r="F56" i="14"/>
  <c r="F51" i="14"/>
  <c r="F46" i="14"/>
  <c r="F41" i="14"/>
  <c r="F36" i="14"/>
  <c r="F31" i="14"/>
  <c r="F26" i="14"/>
  <c r="F21" i="14"/>
  <c r="F16" i="14"/>
  <c r="F11" i="14"/>
  <c r="F115" i="14" s="1"/>
  <c r="E23" i="3" s="1"/>
  <c r="F19" i="13"/>
  <c r="F17" i="13"/>
  <c r="F15" i="13"/>
  <c r="F13" i="13"/>
  <c r="F25" i="13" s="1"/>
  <c r="E22" i="3" s="1"/>
  <c r="F20" i="12"/>
  <c r="F18" i="12"/>
  <c r="F16" i="12"/>
  <c r="F14" i="12"/>
  <c r="F12" i="12"/>
  <c r="F10" i="12"/>
  <c r="F24" i="12" s="1"/>
  <c r="E21" i="3" s="1"/>
  <c r="F47" i="11"/>
  <c r="F45" i="11"/>
  <c r="F43" i="11"/>
  <c r="F41" i="11"/>
  <c r="F39" i="11"/>
  <c r="F37" i="11"/>
  <c r="F35" i="11"/>
  <c r="F33" i="11"/>
  <c r="F31" i="11"/>
  <c r="F29" i="11"/>
  <c r="F27" i="11"/>
  <c r="F25" i="11"/>
  <c r="F23" i="11"/>
  <c r="F21" i="11"/>
  <c r="F49" i="11" s="1"/>
  <c r="E20" i="3" s="1"/>
  <c r="F25" i="10"/>
  <c r="D23" i="10"/>
  <c r="F23" i="10" s="1"/>
  <c r="F21" i="10"/>
  <c r="F19" i="10"/>
  <c r="F17" i="10"/>
  <c r="F15" i="10"/>
  <c r="F26" i="9"/>
  <c r="F25" i="9"/>
  <c r="F24" i="9"/>
  <c r="F21" i="9"/>
  <c r="F19" i="9"/>
  <c r="F18" i="9"/>
  <c r="F16" i="9"/>
  <c r="F15" i="9"/>
  <c r="F28" i="9" s="1"/>
  <c r="E15" i="3" s="1"/>
  <c r="F44" i="8"/>
  <c r="F42" i="8"/>
  <c r="F40" i="8"/>
  <c r="F38" i="8"/>
  <c r="F36" i="8"/>
  <c r="F34" i="8"/>
  <c r="F32" i="8"/>
  <c r="F40" i="7"/>
  <c r="F38" i="7"/>
  <c r="F36" i="7"/>
  <c r="F34" i="7"/>
  <c r="F32" i="7"/>
  <c r="F42" i="7" s="1"/>
  <c r="E13" i="3" s="1"/>
  <c r="F16" i="6"/>
  <c r="D50" i="5"/>
  <c r="F50" i="5" s="1"/>
  <c r="F49" i="5"/>
  <c r="F46" i="5"/>
  <c r="F42" i="5"/>
  <c r="F40" i="5"/>
  <c r="F38" i="5"/>
  <c r="F36" i="5"/>
  <c r="F34" i="5"/>
  <c r="F32" i="5"/>
  <c r="F30" i="5"/>
  <c r="F28" i="5"/>
  <c r="F26" i="5"/>
  <c r="F24" i="5"/>
  <c r="F22" i="5"/>
  <c r="F20" i="5"/>
  <c r="F18" i="5"/>
  <c r="D16" i="5"/>
  <c r="D14" i="5"/>
  <c r="F14" i="5" s="1"/>
  <c r="F14" i="4"/>
  <c r="F12" i="4"/>
  <c r="F10" i="4"/>
  <c r="E39" i="3"/>
  <c r="E35" i="3"/>
  <c r="F51" i="5" l="1"/>
  <c r="F16" i="5"/>
  <c r="F40" i="17"/>
  <c r="F20" i="15"/>
  <c r="E24" i="3" s="1"/>
  <c r="E31" i="3" s="1"/>
  <c r="F46" i="8"/>
  <c r="E14" i="3" s="1"/>
  <c r="F19" i="4"/>
  <c r="E10" i="3" s="1"/>
  <c r="F27" i="10"/>
  <c r="E16" i="3" s="1"/>
  <c r="F53" i="5"/>
  <c r="E11" i="3" s="1"/>
  <c r="E17" i="3" l="1"/>
  <c r="E41" i="3" s="1"/>
  <c r="E44" i="3" s="1"/>
  <c r="E45" i="3" l="1"/>
  <c r="E47" i="3" s="1"/>
</calcChain>
</file>

<file path=xl/sharedStrings.xml><?xml version="1.0" encoding="utf-8"?>
<sst xmlns="http://schemas.openxmlformats.org/spreadsheetml/2006/main" count="945" uniqueCount="547">
  <si>
    <t xml:space="preserve">Investitor: </t>
  </si>
  <si>
    <t xml:space="preserve"> Muzej novejše zgodovine Celje</t>
  </si>
  <si>
    <t xml:space="preserve"> Prešernova ulica 17, 3000 Celje</t>
  </si>
  <si>
    <t xml:space="preserve">Objekt:     </t>
  </si>
  <si>
    <t xml:space="preserve">FOTOHIŠA PELIKAN
REKONSTRUKCIJA IN SPREMEMBA NAMEMBNOSTI
</t>
  </si>
  <si>
    <t xml:space="preserve">Razlagova ul. 5, 3000 CELJE
parc. št. 2343/1 k.o. Celje
                   </t>
  </si>
  <si>
    <t>Za gradnjo:</t>
  </si>
  <si>
    <t xml:space="preserve">REKONSTRUKCIJA IN SPREMEMBA NAMEMBNOSTI
</t>
  </si>
  <si>
    <t>POPIS GRADBENO OBRTNIŠKIH DEL</t>
  </si>
  <si>
    <t xml:space="preserve">1. FAZA - GO DELA
</t>
  </si>
  <si>
    <t>Faza popisa:</t>
  </si>
  <si>
    <t>PZI</t>
  </si>
  <si>
    <t>št. popisa:</t>
  </si>
  <si>
    <t>PZI 2019-05</t>
  </si>
  <si>
    <t>Projektant:</t>
  </si>
  <si>
    <t>zgradbazamisli</t>
  </si>
  <si>
    <t>arhitektura in oblikovanje, d. o. o.</t>
  </si>
  <si>
    <t>Ulica XIV. divizije 14,</t>
  </si>
  <si>
    <t>SI-3000 Celje</t>
  </si>
  <si>
    <t xml:space="preserve">t : 031 844 609 </t>
  </si>
  <si>
    <t>Odgovorna vodja projekta:</t>
  </si>
  <si>
    <t>Mojca Črešnik, mag. inž, arh, ZAPS PA 1973</t>
  </si>
  <si>
    <t xml:space="preserve">Popis pripravila : </t>
  </si>
  <si>
    <t>Matija Kovač, mag. inž. arh.</t>
  </si>
  <si>
    <t>Žana Penca, M. Sc. Arch.</t>
  </si>
  <si>
    <t>Celje,</t>
  </si>
  <si>
    <t>24. 5. 2021</t>
  </si>
  <si>
    <t>SPLOŠNE OPOMBE ZA VSA DELA</t>
  </si>
  <si>
    <t xml:space="preserve">Izvajalec del je pred podpisom pogodbe dolžan preveriti ustreznost popisov del in količin glede na vso projektno dokumentacijo, ki so mu na vpogled pri investitorju ali projektantu. V primeru odstopanj jih je dolžan zajeti v sklopu te ponudbe - ločeno ali kot nepredvidena dela tako, da je objekt sposoben izvesti v skladu z razpisnimi pogoji in pogodbo.
</t>
  </si>
  <si>
    <t>Vse izmere je potrebno preveriti po posameznih načrtih, v primeru nejasnosti se je potrebno posvetovati s projektantom. Izvajalec je dolžan pri sestavi ponudbe upoštevati grafične in tekstualne dele projekta (DGD, PZI).</t>
  </si>
  <si>
    <r>
      <rPr>
        <sz val="10"/>
        <color indexed="8"/>
        <rFont val="Arial Narrow"/>
      </rPr>
      <t xml:space="preserve">V primeru kakršnihkoli nejasnosti iz popisa del ali iz projekta je le te potrebno razčistiti </t>
    </r>
    <r>
      <rPr>
        <b/>
        <sz val="10"/>
        <color indexed="8"/>
        <rFont val="Arial Narrow"/>
      </rPr>
      <t>pred podpisom pogodbe z odgovornim projektantom.</t>
    </r>
  </si>
  <si>
    <t>Ponudnik-izvajalec del mora pred izvedbo proučiti projektno dokumentacijo, si objekte ogledati in vse nejasnosti odpraviti v dogovoru z investitorjem in projektantom, ter izdelati organizacijsko terminski plan poteka del.</t>
  </si>
  <si>
    <t>V primeru, da posamezne postavke v popisu ne zajemajo celotnega opisa potrebnega za funkcionalno dokončanje dela, mora izvajalec izvedbo le tega vključiti v ceno/enoto!</t>
  </si>
  <si>
    <t>V sledečem popisu morajo biti v vseh postavkaj vkalkulirane in upoštevane slededeče opombe:</t>
  </si>
  <si>
    <t>1. Vsi potrebni varnostni ukrepi in zaščite v smislu Zakona o varnosti in zdravja pri delu ter Pravilnika o listinah za sredstva pri delu, ki veljajo pri izvajanju navedenih del.</t>
  </si>
  <si>
    <t>2. Vsi transporti do začasnih in stalnih deponij (notranji in zunanji, vertikalni in horizontalni) ter vsa pripravljalna, pomožna in zaključna dela pri posameznih postavkah, tudi če to ni posebej navedeno v posameznih postavkah.</t>
  </si>
  <si>
    <t>3. Odpadni ali izkotpani material se odloži na deponije, ki morajo imeti ustrezna upravna dovoljenja za odlaganje posameznih vrst materialov. Ponudnik sam izbere ustrezne lokacije deponij v skladu s tem popisom in v cenah upošteva vse stroške deponiranja in transporta. Vse količine v tem popisu so v vgrajenem (ali raščenem) stanju, posamezni koeficirenti razrahljivosti morajo biti upoštevani v ceni za enoto mere.</t>
  </si>
  <si>
    <r>
      <rPr>
        <sz val="10"/>
        <color indexed="8"/>
        <rFont val="Arial Narrow"/>
      </rPr>
      <t>4. Vgrajeni material mora biti skladen z veljavnimi normativi in standarsi in ustrezati kakovosti določeni z zakonodajo in projektom. Ponudnik to dokaže s predložitvijo certifikatov in izjav o skladnosti oziroma Izjave o lastnostih.</t>
    </r>
  </si>
  <si>
    <r>
      <rPr>
        <sz val="10"/>
        <color indexed="8"/>
        <rFont val="Arial Narrow"/>
      </rPr>
      <t>5. Pred pričetkom del mora izvajalec temeljito pregledati vsi projektno dokumentacijo, vključno z načrtom gradbenih konstrukcij, arhitekture, strojnih in električnih instalacij, zasnovo požarne varnosti,  ter vseh pripadajočih elaboratov, zahteve in pogoje posameznih mnenjedajalcev in gradbenega dovoljenja. Dokumentacijo je dolžan pri gradnji upoštevati, vse morebitne pripombe pa posredovati investitorju oz. nadzornemu inženirju.</t>
    </r>
  </si>
  <si>
    <t xml:space="preserve">6. V času gradnje morajo biti vsi vgrajeni materiali kot tudi začasno deponiran material na delovišču zaščitevni pred zunanjimi vplivi, kot je mraz, dež, fizične poškodbe, veter in ostali škodljivi vremenski pogoji. </t>
  </si>
  <si>
    <r>
      <rPr>
        <sz val="10"/>
        <color indexed="8"/>
        <rFont val="Arial Narrow"/>
      </rPr>
      <t xml:space="preserve">7. Obstoječa grajena struktura mora biti v vsakem trenutku gradnje skrbno zaščitena pred kakršnimi koli v 6. točki navedenimi zunanjimi pogoji, izvajalec pa mora tehnologijo in terminski plan izvedbe del prilagajati tako, da bo preprečena možnost kvarnega zunanjega vpliva na obstoječi objekt. 
</t>
    </r>
    <r>
      <rPr>
        <b/>
        <sz val="10"/>
        <color indexed="8"/>
        <rFont val="Arial Narrow"/>
      </rPr>
      <t>Sistem izvajanja zaščite in vrsta materialov za zaščito morajo biti opisani v ponudbeni dokumentaciji.</t>
    </r>
  </si>
  <si>
    <t>8. Vsebina popisa je izdelana na podlagi veljavnih normativov in standardov.</t>
  </si>
  <si>
    <t>9. Materiali, ki so v popisu navedeni z imenom ali tipom so za ponudnika obvezni. Materiali, ki so opremljeni s navedbo “ali enakovredno” za ponudnika niso obvezni in lahko ponudnik zanje ponudi zamenjavo, vendar samo pod pogojem, da zamenjava izpolnjuje enake kriterije in po obvezni predhodni potrditvi projektanta arhitekture.</t>
  </si>
  <si>
    <t>10. Poleg navedenega mora biti pri posameznih cenah postavk upoštevano tudi sledeče:</t>
  </si>
  <si>
    <t xml:space="preserve"> - vsi splošni in stalni stroški, povezano z organizacijo in delom na gradbišču,</t>
  </si>
  <si>
    <r>
      <rPr>
        <sz val="10"/>
        <color indexed="8"/>
        <rFont val="Arial Narrow"/>
      </rPr>
      <t xml:space="preserve"> - splošni stroški pristojbin in davkov upravnih organov pri prijavi gradbišča, pridobivanje raznih dovoljenj in soglasij v zvezi z izvedbo del, npr. zapora pločnika in delno ceste, …</t>
    </r>
  </si>
  <si>
    <t xml:space="preserve"> - pridobivanje vseh potrebnih soglasij in mnenj, meritve kakovosti in projektiranih parametrov vgrajenih materialov in naprav, atestna dokumentacija, garancija in potrdila o vgrajenih materialih s pripravo kompletne tehnične dokumentacije za tehnični pregled, oz. predaje vseh v načrte vnesenih sprememb med gradnjo, izdajo navodil za vzdrževanje in obratovanje ter ostali potrebni dokumenti.</t>
  </si>
  <si>
    <t xml:space="preserve"> - eventuelni stroški, povezani s predstavitvami predvidenih in vgrajenih materialov investitorju, stroški nastali glede zahtev investitorja o eventuelni faznosti gradnje oz. prilagajanje terminskega plana izvedbe glede na obstoječe stanje,</t>
  </si>
  <si>
    <r>
      <rPr>
        <sz val="10"/>
        <color indexed="8"/>
        <rFont val="Arial Narrow"/>
      </rPr>
      <t xml:space="preserve"> - stroški ureditve, organizacije gradbišča, vodenja gradbišča in izvajanja skupnih ukrepov za zagotavljanje varnosti in zdravja pri delu.</t>
    </r>
  </si>
  <si>
    <t xml:space="preserve"> - ponudnik je dolžan kontrolirati in dopolniti popise in količine s projektom in in upravičen do doatnih del, razen v primeru izrecnega pisnega naročila s strani naročnika.</t>
  </si>
  <si>
    <t>11. Navedene splošne opombe in kriteriji veljajo za celoten popis</t>
  </si>
  <si>
    <t>Muzej novejše zgodovine Celje</t>
  </si>
  <si>
    <t>Prešernova ulica 17, 3000 Celje</t>
  </si>
  <si>
    <t>R E K A P I T U L A C I J A   V S E H   D E L</t>
  </si>
  <si>
    <t>A.</t>
  </si>
  <si>
    <t>GRADBENA DELA</t>
  </si>
  <si>
    <t>A 1.0</t>
  </si>
  <si>
    <t>PRIPRAVLJALNA DELA</t>
  </si>
  <si>
    <t>EUR</t>
  </si>
  <si>
    <t>A 2.0</t>
  </si>
  <si>
    <t>RUŠITVENA DELA</t>
  </si>
  <si>
    <t>A 3.0</t>
  </si>
  <si>
    <t>ZEMELJSKA DELA</t>
  </si>
  <si>
    <t>/</t>
  </si>
  <si>
    <t>A 4.0</t>
  </si>
  <si>
    <t>BETONSKA DELA</t>
  </si>
  <si>
    <t>A 5.0</t>
  </si>
  <si>
    <t>TESARSKA DELA - OPAŽI</t>
  </si>
  <si>
    <t>A 6.0</t>
  </si>
  <si>
    <t>ZIDARSKA DELA</t>
  </si>
  <si>
    <t>A 7.0</t>
  </si>
  <si>
    <t>FASADERSKA DELA</t>
  </si>
  <si>
    <t>SKUPAJ GRADBENA DELA :</t>
  </si>
  <si>
    <t>B.</t>
  </si>
  <si>
    <t>OBRTNIŠKA DELA</t>
  </si>
  <si>
    <t>B 1.0</t>
  </si>
  <si>
    <t>KROVSKO-KLEPARSKA DELA</t>
  </si>
  <si>
    <t>B2.0</t>
  </si>
  <si>
    <t>KLJUČAVNIČARSKA DELA</t>
  </si>
  <si>
    <t>B3.0</t>
  </si>
  <si>
    <t>MIZARSKA DELA</t>
  </si>
  <si>
    <t>B 4.0</t>
  </si>
  <si>
    <t>STAVBNO POHIŠTVO</t>
  </si>
  <si>
    <t>B 5.0</t>
  </si>
  <si>
    <t>ESTRIH</t>
  </si>
  <si>
    <t>B 6.0</t>
  </si>
  <si>
    <t>TLAKARSKA DELA</t>
  </si>
  <si>
    <t>B 7.0</t>
  </si>
  <si>
    <t>KERAMIČARSKA in TERACERSKA DELA - SE NE IZVEDEJO</t>
  </si>
  <si>
    <t>B 8.0</t>
  </si>
  <si>
    <t>SLIKOPLESKARSKA DELA</t>
  </si>
  <si>
    <t>B 9.0</t>
  </si>
  <si>
    <t>MONTAŽERSKA DELA - SE NE IZVEDEJO</t>
  </si>
  <si>
    <t>B 10.0</t>
  </si>
  <si>
    <t>DVIGALO - SE NE IZVEDE</t>
  </si>
  <si>
    <t>B 11.0</t>
  </si>
  <si>
    <t>RESTAVRATORSKA DELA - NI PREDMET PONUDBE</t>
  </si>
  <si>
    <t>SKUPAJ OBRTNIŠKA DELA:</t>
  </si>
  <si>
    <t>C.</t>
  </si>
  <si>
    <t>STROJNOINSTALACIJSKA DELA</t>
  </si>
  <si>
    <t>C 1.0</t>
  </si>
  <si>
    <t>GL. POPIS EI DEL - SE NE IZVEDE</t>
  </si>
  <si>
    <t>SKUPAJ SI DELA:</t>
  </si>
  <si>
    <t>D.</t>
  </si>
  <si>
    <t>ELEKTROINSTALACIJSKA DELA</t>
  </si>
  <si>
    <t>D 1.0</t>
  </si>
  <si>
    <t>SKUPAJ EI DELA:</t>
  </si>
  <si>
    <t>NEPREDVIDENA DELA 5%:</t>
  </si>
  <si>
    <t>Nepredvidena dela v vrednosti 5% vseh del. Obračunajo se samo na osnovi dejansko izvedenih del, ki se pojavijo sproti v času del in niso predmet pogodbe za izvedbo del. Izvedejo se na podlagi naročila investitorja in podpisa nadzornega inženirja.</t>
  </si>
  <si>
    <t>SKUPAJ VSA DELA (brez DDV)</t>
  </si>
  <si>
    <t>DDV (22%)</t>
  </si>
  <si>
    <t>SKUPAJ VSA DELA z DDV</t>
  </si>
  <si>
    <t>01.</t>
  </si>
  <si>
    <t>PRIPRAVLJALNA DELA:</t>
  </si>
  <si>
    <t>Vsa dela se izvajajo z dobavo vsega potrebnega materiala za izvedbo faze v posamezni postavki (če ni navedeno drugače), z delovnimi odri, pomožnimi deli in horizontalnimi ter vertikalnimi transporti do mesta vgradnje, v skladu z  veljavnimi normativi Združenja gradbeništva Slovenije.</t>
  </si>
  <si>
    <t>Zap. št.</t>
  </si>
  <si>
    <t>Opis dela</t>
  </si>
  <si>
    <t>EM</t>
  </si>
  <si>
    <t>Količina</t>
  </si>
  <si>
    <t>Cena/EM</t>
  </si>
  <si>
    <t>Skupaj</t>
  </si>
  <si>
    <t>A  1.1</t>
  </si>
  <si>
    <t>Ureditev gradbišča, zaščitna ograja, mobilni WC, označbe in izdelava in postavitev gradbiščne table v skladu z določili pravilnika o gradbiščih.</t>
  </si>
  <si>
    <t>A 1.2</t>
  </si>
  <si>
    <t>Izdelava sheme organizacije gradbišča in uskladitev z varnostnim inženirjem, investitorjem in projektantom - vključeno v ceno.</t>
  </si>
  <si>
    <t>A 1.3</t>
  </si>
  <si>
    <t>Zagotovitev ustrezne požarne varnosti pri izvedbi del</t>
  </si>
  <si>
    <t>Pripravljalna dela skupaj:</t>
  </si>
  <si>
    <t>02.</t>
  </si>
  <si>
    <t xml:space="preserve">RUŠITVENA DELA </t>
  </si>
  <si>
    <t>Prostor za gradbiščno deponijo je omejen, zato je potreben sproten in reden odvoz gradbenih odpadkov oz. začasno deponiranje izven lokacije objekta.</t>
  </si>
  <si>
    <t>Izvajalec del mora med rušitvenimi deli močiti ruševine, da se prepreči prekomerno prašenje. Močenje se lahko izvaja samo z razpršenim curkom. Pri močenju rušenega objekta in ruševin je potrebno dosledno upoštevati predpise in standarde za tovrstna dela.</t>
  </si>
  <si>
    <t>V primeru da posamezne postavke v popisu ne zajemajo celotnega opisa potrebnega za funkcionalno dokončanje dela, mora ponudnik izvedbo le tega vključiti v ceno na enoto!</t>
  </si>
  <si>
    <t>A  2.1</t>
  </si>
  <si>
    <t>Pazljivo rušenje predelne stene in ponovna vzpostavitev prehoda v stekleni atelje v kleti. Vključno z iznosom in/ali prevozom na gradbiščno deponijo.</t>
  </si>
  <si>
    <t>m3</t>
  </si>
  <si>
    <t>A 2. 2</t>
  </si>
  <si>
    <t>Odstranitev obstoječega tlaka in nasutja (opeka) v celotni podstrešni etaži,  vključno s skrbnim nakladanjem materiala na palete za kasnejše deponiranje ali uporabo in sprotnim čiščenjem.</t>
  </si>
  <si>
    <t>A 2.3</t>
  </si>
  <si>
    <t>Odstranitev slepega poda iz lesenih desk. Vključno z iznosom in/ali prevozom na gradbiščno deponijo.</t>
  </si>
  <si>
    <t>m2</t>
  </si>
  <si>
    <t>A 2.4</t>
  </si>
  <si>
    <t>Odstranitev glav stropnikov na mestih novih točkovnih ležišč vključno z jeklenim sidrom. Odnos materiala na gradbiščno deponijo.</t>
  </si>
  <si>
    <t>kos</t>
  </si>
  <si>
    <t>A 2.5</t>
  </si>
  <si>
    <t>Izsekavanje utorov za točkovna ležišča v opečni material. Vključno z iznosom in/ali prevozom na gradbiščno deponijo. Gre za ležišča velikosti od 94x49 do 40x30 višine 15 cm. Višina izsekavanja bo do 30 cm.</t>
  </si>
  <si>
    <t>A 2.6</t>
  </si>
  <si>
    <t>Kronsko vrtanje v opečne stene za izdelavo moznikov. Gre za odprtine premera 10 cm ter globine 30 cm. Vključno z iznosom in/ali prevozom na gradbiščno deponijo.</t>
  </si>
  <si>
    <t>A 2.7</t>
  </si>
  <si>
    <t>Izsekavanje zgornjih delov opečnih zidov za namestitev zidnih in robnih vezi na objektu. Vključno z iznosom in/ali prevozom na gradbiščno deponijo.</t>
  </si>
  <si>
    <t>A 2.8</t>
  </si>
  <si>
    <t>Izdelava prebojev premera 24 cm za vgraditev jeklenih vezi. Vrtanje v opečno steno globine 60 cm. Vključno z iznosom in/ali prevozom na gradbiščno deponijo.</t>
  </si>
  <si>
    <t>A 2.9</t>
  </si>
  <si>
    <t>Izdelava vrtin premera do 20 cm za namen sidranja plošče horizontalno in vertikalno v opečni zid. Vključno z iznosom in/ali prevozom na gradbiščno deponijo.</t>
  </si>
  <si>
    <t>A 2.10</t>
  </si>
  <si>
    <t>Izdelava manjših kvadratnih utorov, globine 5 cm, na fasadi za namestitev vezi. Vključno z iznosom in/ali prevozom na gradbiščno deponijo.</t>
  </si>
  <si>
    <t>A 2.11</t>
  </si>
  <si>
    <t>Odstranitev opuščenih SI in EI instalacij vključno z iznosom in/ali prevozom na gradbiščno deponijo. Predhodno odklopiti in zagotoviti varno odstranitev.</t>
  </si>
  <si>
    <t>kpl</t>
  </si>
  <si>
    <t>A 2.12</t>
  </si>
  <si>
    <t>A 2.13</t>
  </si>
  <si>
    <t>Odstranitev opuščenih dimnikov do višine talne plošče podstrešja. Pazljiva rušitev z iznosom in/ali izvozom na gradbiščno deponijo.</t>
  </si>
  <si>
    <t>A 2.14</t>
  </si>
  <si>
    <t>A 2.15</t>
  </si>
  <si>
    <t>Odstranitev obstoječega lesenega ostrešja. Vključno z iznosom in/ali prevozom na gradbiščno deponijo.</t>
  </si>
  <si>
    <t>A 2.16</t>
  </si>
  <si>
    <t>Manjša nepredvidena dela, ki niso zajeta drugje in se obračunavajo po urni postavki delavca.</t>
  </si>
  <si>
    <t>h</t>
  </si>
  <si>
    <t>A 2.17</t>
  </si>
  <si>
    <t>Nakladanje ruševin na kamion in odvoz z gradbiščne na komunalno urejeno deponijo, vključno s plačilom komunalne takse v skladu z Uredbo o ravnanju z odpadki Ur.l. RS št.: 34/08, Uredbo o ravnanju z odpadki, ki nastajajo pri gradbenih delih Ur.l.RS št.: 34/08. Masa mešanih gradbenih odpadkov je ocenjena po forumli volumen, množen s faktorjem 1,8.</t>
  </si>
  <si>
    <t>* beton</t>
  </si>
  <si>
    <t>* pločevina</t>
  </si>
  <si>
    <t>kg</t>
  </si>
  <si>
    <t>* mešani gradbeni odpadki</t>
  </si>
  <si>
    <t>t</t>
  </si>
  <si>
    <t>Rušitvena dela skupaj:</t>
  </si>
  <si>
    <t>03.</t>
  </si>
  <si>
    <t>ZEMELJSKA DELA - SE NE IZVAJAJO</t>
  </si>
  <si>
    <t>Vsa odkopna dela in transporti izkopanih materialov se obračunavajo po prostornini zemljine v raščenem stanju.</t>
  </si>
  <si>
    <t>Odkopani material naj se skladišči ločeno od primarne podlage, po možnosti s PE folijo.</t>
  </si>
  <si>
    <t>Pri vseh izkopnih delih in temeljenju pazljiva strojno + ročna izvedba izkopov ob obstoječih komunalnih in energetskih vodih.</t>
  </si>
  <si>
    <t>Pazljivo gibanje gradbene mehanizacije, da se ne poškodujejo obstoječi komunalni in energetski vodi!</t>
  </si>
  <si>
    <r>
      <rPr>
        <sz val="11"/>
        <color indexed="12"/>
        <rFont val="Arial Narrow"/>
      </rPr>
      <t>Vse potrebne zaščite gradbene jame ter ostalih izkopov in varovanje le teh v času izvajanja del vse do dokončanja zasipa. (vsakodnevno ažurno kontroliranje stanja gradbene jame)</t>
    </r>
  </si>
  <si>
    <t>Vsa utrjevanja dna izkopa, tampona, nasutij in zasipov je potrebno izvajati do predpisane zbitosti v skladu z načrtom gradbenih konstrukcij (statika) ali po navodilih projektanta. V ceno vkalkulirati izdelavo poročila o opravljenih meritvah utrjene tamponske temeljne blazine.</t>
  </si>
  <si>
    <t xml:space="preserve">Pred izvedbo zasipa se je obvezno posvetovati s statikom ali nadzorom zaradi večplastne, mešane sestave zasipa in morebitne souporabe izkopanega materiala. </t>
  </si>
  <si>
    <t>ZEMELJSKA DELA NISO PREDVIDENA</t>
  </si>
  <si>
    <t>04.</t>
  </si>
  <si>
    <t>Izvajalec del dostavi projekt betona v potrditev odgovornemu projektantu gradbenih konstrukcij!</t>
  </si>
  <si>
    <t>Dela je potrebno izvajati  po določilih veljavnih tehničnih predpisov in normativov in skladno z obveznimi standardi.</t>
  </si>
  <si>
    <t>Vgrajeni materiali za ta dela morajo po kvaliteti ustrezati določilom veljavnih tehničnih predpisov in veljavnim standardom.</t>
  </si>
  <si>
    <t>V ceni na enoto je potrebno upoštevati še naslednja dela:</t>
  </si>
  <si>
    <t>* dela in ukrepe po določilih veljavnih predpisov varstva pri delu</t>
  </si>
  <si>
    <t>* čiščenje in vlaženje opažev neposredno pred pričetkom betoniranja</t>
  </si>
  <si>
    <t>* manjša popravila opažev med betoniranjem</t>
  </si>
  <si>
    <t>* zgoščevanje betona</t>
  </si>
  <si>
    <t>* čiščenje betonskega železa od blata, rje ki se lušči, maščobe</t>
  </si>
  <si>
    <t>* postavljanje podložkov in začasno vezanje armature k opažu</t>
  </si>
  <si>
    <t>* nega betona: močenje, zaščita pred mrazom, vetrom, tresljaji, soncem …</t>
  </si>
  <si>
    <t>* čiščenje delovnih naprav po končanem delu</t>
  </si>
  <si>
    <t>* transport materiala in manipulativni stroški ter ustrezno skladiščenje in transporti do mesta mešanja</t>
  </si>
  <si>
    <t>Za pravilen razmik med armaturo plošče uporabiti armaturne podložne košare.</t>
  </si>
  <si>
    <t>Za kvalitetnejšo izvedbo zaščitnega sloja betona uporabiti distančnike iz vlaknobetona.</t>
  </si>
  <si>
    <t>Za čisto, neobarvano ter zaprto (in z minimalnim številom zračnih luknjic) površino betona, opaže premazati s kvalitetnim opažnim premazom.</t>
  </si>
  <si>
    <t>V primeru da posamezne postavke v popisu ne zajemajo celotnega opisa potrebnega za funkcionalno dokončanje dela, mora ponudnik  izvedbo le tega vključiti v ceno na enoto!</t>
  </si>
  <si>
    <t>Vse betonske površine mora izvajalec predati popolnoma ravne, vse neravnine, ki bi jih bilo eventuelno potrebno izravnati, bodo upoštevane kot nekvalitetne in gredo na račun izvajalca betonskih del.</t>
  </si>
  <si>
    <t>Pri izvajanju betonskih del je potrebno nujno upoštevati vsa navodila statika in geologa!</t>
  </si>
  <si>
    <t>A 4.1</t>
  </si>
  <si>
    <t>Dobava materiala in položitev ravne in krivljene armature. Armatura S500 enostavne izdelave.</t>
  </si>
  <si>
    <t>A 4.2</t>
  </si>
  <si>
    <t>Dobava materiala ter polaganje mrežne armature. Mreža tipa Q238 in kvalitete S500. Enostavna izdelava.</t>
  </si>
  <si>
    <t>A 4.3</t>
  </si>
  <si>
    <t>Dobava materiala ter zabijanje sider v predhodno zvrtane utore. Sidra iz rebraste armature premera 16 mm.</t>
  </si>
  <si>
    <t>A 4.4</t>
  </si>
  <si>
    <t xml:space="preserve">Dobava in vgraditev konstrukcijskega betona v zidnje vezi ter točkovna ležišča. Beton C25/30 XC1. </t>
  </si>
  <si>
    <t>A 4.5</t>
  </si>
  <si>
    <t xml:space="preserve">Dobava in vgraditev konstrukcijskega betona v ploščo objekta. Beton C25/30 XC1. </t>
  </si>
  <si>
    <t>Betonska dela skupaj:</t>
  </si>
  <si>
    <t>05.</t>
  </si>
  <si>
    <r>
      <rPr>
        <u/>
        <sz val="11"/>
        <color indexed="8"/>
        <rFont val="Arial Narrow"/>
      </rPr>
      <t>Pri izvajanju betonskih del je potrebno nujno upoštevati vsa navodila statika in</t>
    </r>
    <r>
      <rPr>
        <u/>
        <sz val="11"/>
        <color indexed="14"/>
        <rFont val="Arial Narrow"/>
      </rPr>
      <t xml:space="preserve"> </t>
    </r>
    <r>
      <rPr>
        <u/>
        <sz val="11"/>
        <color indexed="8"/>
        <rFont val="Arial Narrow"/>
      </rPr>
      <t>geologa, vključno s potrebnim podpiranjem.</t>
    </r>
  </si>
  <si>
    <t>A 5.1</t>
  </si>
  <si>
    <t>Dobava materiala, namestitev demontaža in odvoz dvostranskega opaža zidnih vezi. Vključno z drobnim pritrdilnim in opornim materialom. Vključno s stroškom postavitve fasadnega odra.</t>
  </si>
  <si>
    <t>A 5.2</t>
  </si>
  <si>
    <t xml:space="preserve">Dobava materiala, namestitev, demontaža opaža točkovnih ležišč. Vključno z drobnim pritrdilnim in opornim materialom. </t>
  </si>
  <si>
    <t>A 5.3</t>
  </si>
  <si>
    <t xml:space="preserve">Dobava materiala, potavitev in demontaža enoramnega stopnišča na podstrešju z okvirno tremi nastopnimi ploskvami. Oblikovanje po navodilih arhitekta. </t>
  </si>
  <si>
    <t>A  5.4</t>
  </si>
  <si>
    <t>Dobava materiala ter vgraditev valovite pločevine EGB210 debeline 0,7mm, vključno z obrobami, zapolnjevanjem odprtin in podpiranjem na obstoječe stropnike z lesenimi elementi. Podpiranje okvirne višine 5cm. Pazljiva izvedba zaščite stropa in tlaka v etaži pod načrtovanim betoniranjem pred izcejanjem betonske vode.</t>
  </si>
  <si>
    <t>A 5.5</t>
  </si>
  <si>
    <t>Dobava materiala ter uvijačenje tipskih moznikov sovprežne konstrukcije.</t>
  </si>
  <si>
    <r>
      <rPr>
        <sz val="11"/>
        <color indexed="8"/>
        <rFont val="Arial Narrow"/>
      </rPr>
      <t>kos</t>
    </r>
  </si>
  <si>
    <t>A 5.6</t>
  </si>
  <si>
    <t xml:space="preserve">Pokrivanje glav stropnikov s kosi XPS debeline 2 cm. </t>
  </si>
  <si>
    <t>A 5.7</t>
  </si>
  <si>
    <t>Nepredvidena dela, ki niso zajeta drugje in se obračunavavjo z urno postavko delavca.</t>
  </si>
  <si>
    <r>
      <rPr>
        <sz val="11"/>
        <color indexed="8"/>
        <rFont val="Arial Narrow"/>
      </rPr>
      <t>h</t>
    </r>
  </si>
  <si>
    <t>Opaži skupaj:</t>
  </si>
  <si>
    <t>06.</t>
  </si>
  <si>
    <t>Vsi vgrajeni materiali morajo ustrezati določilom veljavnih tehničnih predpisov in veljavnim standardom.</t>
  </si>
  <si>
    <t>Vsa dela morajo biti izvršena tako da je zagotovljena funkcionalnost, stabilnost, varnost, natančnost in življenjska doba posameznih elementov.</t>
  </si>
  <si>
    <t>Utori do dimenzije 5 cm niso del popisa in so upoštevani v popisu SI in EI.</t>
  </si>
  <si>
    <t>A 6.1</t>
  </si>
  <si>
    <t>Izvedba vertikalnih utorov v opuščenem dimniku, ki poteka skozi prostore K0.8, P1.5, N2.5 in M3.3. za potek toplovodne in plinske napeljave med etažami. Utori so dimenzije 20x30 cm, strošek vključno z iznosom odpadkov in zametom po zaključenih instalacijskih delih (postavka vključuje material - cementno-apneno malto).</t>
  </si>
  <si>
    <t>m1</t>
  </si>
  <si>
    <t xml:space="preserve">Manjši zameti utorov in drugih popravil s CAM. </t>
  </si>
  <si>
    <t>A 6.2</t>
  </si>
  <si>
    <t>Izvedba sušilnega ometa do stropa v kleti - HYDROMENT do debeline 30 mm.</t>
  </si>
  <si>
    <t>Izvedba omena z vgradnjo pocinkane rabic mrežice med prvi in drugi sloj ometa – zaradi možnosti nastanka kasnejših razpok, če gre za debel sloj ometa več kot 30 mm, neravna podlaga, različna struktura zidu-kamen, opeka, pozidave).</t>
  </si>
  <si>
    <t>A 6.3</t>
  </si>
  <si>
    <t>Hidroizolacija talne plošče v sestavi - bitumenski premaz ter bitumenska lepenka debeline 4 mm.</t>
  </si>
  <si>
    <t>A 6.4</t>
  </si>
  <si>
    <t>Dobava materiala in zazidavanje manjših odprtin utorov in podobno, kot ostanek po rušenju obstoječe konstrukcije ali kot dopolnitev nove. Glede na specifičnost se zidarska dela v celoti obračunavajo z urno postavko.</t>
  </si>
  <si>
    <t>PK delavec</t>
  </si>
  <si>
    <t>KV delavec</t>
  </si>
  <si>
    <t>Stroški materiala 30%</t>
  </si>
  <si>
    <t>Zidarska dela skupaj:</t>
  </si>
  <si>
    <t xml:space="preserve">07. </t>
  </si>
  <si>
    <t>Za dopustna odstopanja za pravokotnost in površinsko ravnost fasade veljajo določila po DIN 18202. V ceni upoštevati vse zaključke na obodnih zidovih in stikih različnih materialov ter vse potrebne kotnike, odkapne robove, bandaže in dodatne ojačitve pri odprtinah.</t>
  </si>
  <si>
    <t>1. Izvajalec pred pričetkom del preveri ravnost površine in njeno tolerančno območje, stanje površine (vlažnost, čistost, homogenost podlage, mastni madeži…) ter napake pred pričetkom del odpraviti.</t>
  </si>
  <si>
    <t>2. Vse detajle, barve in materiale pred vgradnjo potrdi ZVKDS OE Celje, ki nad deli vrši tudi strokovni nadzor.</t>
  </si>
  <si>
    <t>3. Restavriranje in morebitno domodeliranje štukatur, fasadne dekoracije in dekorativnih kamnitih in betonskih delov mora izvajati restavrator oz. morajo biti izvedena po njegovih navodilih in pod nadzorom.</t>
  </si>
  <si>
    <t>4. Pred začetkom izvedbe del je potrebno detaljno posneti stanje fasade in njene detajle.</t>
  </si>
  <si>
    <t>5. V postavke je potrebno zajeti strošek postavitve fasadnega odra, vključno z vsem materialom in protiprašno zaščito/mrežo.</t>
  </si>
  <si>
    <t>A 7. 1</t>
  </si>
  <si>
    <t>Popravila površinskih poškodb na debeloslojnih ometih na cementno - apneni osnovi zaradi zamakanja in vlage ter poškodb, nastalih pri gradnji na vzhodni in zahodni fasadi.  Površinske obdelave ravnih površin. Odbijanje obstoječega nesprijetega ometa in nanos novega. Ocena.</t>
  </si>
  <si>
    <t>A 7. 2</t>
  </si>
  <si>
    <t>Zahtevnejša domodeliranja štukatur in okrasja z masami na cementno - apneni osnovi. Ocena.</t>
  </si>
  <si>
    <t>A 7. 3</t>
  </si>
  <si>
    <t>Popravila fasadnega cokla na vzhodni fasadi, domodeliranje z cementno maso s peščenim agregatom po vzoru obstoječega. Ocena.</t>
  </si>
  <si>
    <t>A 7. 4</t>
  </si>
  <si>
    <t>Popravila okenskih špalet v kleti iz masivnega kamna - peščenjaka z domodeliranjem zaradi vodne erozije poškodovanih delov s specialnimi reparaturnimi masami.</t>
  </si>
  <si>
    <t>A 7. 5</t>
  </si>
  <si>
    <t>Izdelava cokla na zahodni fasadi objekta na dokončno koto tlaka z cementno - apneno debeloslojno maso in opleskom z barvo na apneni osnovi po navodilih ZVKDS.</t>
  </si>
  <si>
    <t>A 7. 6</t>
  </si>
  <si>
    <t xml:space="preserve">Zaključni sloj / dekorativni oplesk na apneni osnovi (v orignalni barvi po izbiri ZVKDS). Pred izvedbo opleska je potrebno zagotoviti enako strukturo novih in obstoječih površin fasade. </t>
  </si>
  <si>
    <t>Fasaderska dela skupaj:</t>
  </si>
  <si>
    <t>Objekt mora biti dnevno zaščitem pred zamakanjem! Vsak vdor vode lahko trajno poškoduje sestavine notranjosti kulturnega spomenika, zato je zahtevana maksimalna previdnost in dnevno pokrivanje odprtih delov strehe.</t>
  </si>
  <si>
    <r>
      <rPr>
        <sz val="11"/>
        <color indexed="8"/>
        <rFont val="Arial Narrow"/>
      </rPr>
      <t xml:space="preserve">Pri izvajanju </t>
    </r>
    <r>
      <rPr>
        <b/>
        <sz val="11"/>
        <color indexed="8"/>
        <rFont val="Arial Narrow"/>
      </rPr>
      <t>krovskih del</t>
    </r>
    <r>
      <rPr>
        <sz val="11"/>
        <color indexed="8"/>
        <rFont val="Arial Narrow"/>
      </rPr>
      <t xml:space="preserve"> je upoštevati vsa pripravljalna dela, pomožna dela zaključna dela. Hkrati je potrebno tudi upoštevati:</t>
    </r>
  </si>
  <si>
    <t>1. Vse lesene konstrukcije morajo biti izvršene strokovno pravilno, po obstoječih tehničnih predpisih.</t>
  </si>
  <si>
    <t>2. Vse vgrajene lesene konstrukcije morajo biti površinsko obdelane in s kemičnim premazom zaščitene pred gnitjem, delovanjem vlage in mrčesom.</t>
  </si>
  <si>
    <t>3. V ceni vseh postavk je zajeti vsa dela, ves osnovni, pritrdilni in tesnilni material, vse prenose, finalno obdelavo, z robnimi zaključki in po navodilih proizvajalca materiala vse za gotovo vgrajene elemente. Vse mere je preveriti na licu mesta.</t>
  </si>
  <si>
    <t>4. V ceni vseh postavk je zajeti vse potrebne delovne odre.</t>
  </si>
  <si>
    <t>5. Izvedba detajlov po projektni dokumentaciji in priporočilih proizvajalcev.</t>
  </si>
  <si>
    <r>
      <rPr>
        <sz val="11"/>
        <color indexed="8"/>
        <rFont val="Arial Narrow"/>
      </rPr>
      <t xml:space="preserve">Pri izvajanju </t>
    </r>
    <r>
      <rPr>
        <b/>
        <sz val="11"/>
        <color indexed="8"/>
        <rFont val="Arial Narrow"/>
      </rPr>
      <t>kleparskih del</t>
    </r>
    <r>
      <rPr>
        <sz val="11"/>
        <color indexed="8"/>
        <rFont val="Arial Narrow"/>
      </rPr>
      <t xml:space="preserve"> je upoštevati vsa pripravljalna dela, pomožna dela zaključna dela. Hkrati je potrebno tu</t>
    </r>
    <r>
      <rPr>
        <sz val="10"/>
        <color indexed="8"/>
        <rFont val="Arial CE"/>
      </rPr>
      <t>di upoštevati:</t>
    </r>
  </si>
  <si>
    <t xml:space="preserve">1. Varovalni odri, ki služijo varovanju življenja, izvajalcev ter ostalih na gradbišču in niso posebej navedeni v tem popisu (glej tesraska dela - opaži in odri) se za čas izvajanja ne obračunavajo  posebej, ampak jih je potrebno upoštevati v cenah za enoto posameznih postavk, v kolikor to ni v popisu posebej opisano in označeno. </t>
  </si>
  <si>
    <t>2. Krovci in kleparji na strehi morajo biti zavarovani v skladu z predpisi in zakonom o Varstvu pri delu (vsa varovala, ki služijo za uporabo osebne zaščitne opreme v skladu z SIST EN 354, SIST EN 355, SIST EN 360, SIST EN 362 in Zakonom o varstvu in zdravju pri delu.).</t>
  </si>
  <si>
    <t xml:space="preserve">3. Obložene površine morajo biti vertikalno in horizontalno ravne s finalno obdelanimi robovi na stikih sten in na vogalih. </t>
  </si>
  <si>
    <t>4. Vse detajle vgrajenih elementov in detajle izvedbe pisno potrdi arhitekt in predstavnik ZVKDS.</t>
  </si>
  <si>
    <t>B 1.1</t>
  </si>
  <si>
    <t>Kompletna dobava, izdelava, transport in montaža lesene strešne konstrukcije iz lesa II. klase, vključno s pritrdilnim in veznim materialom. Izdelava in montaža po tlorisu in prereza ter statičnem izračunu. 
 - poraba lesa do 0,06 m3/m2</t>
  </si>
  <si>
    <t>B 1.2.</t>
  </si>
  <si>
    <t xml:space="preserve">Dobava in polaganje rezervne kritine - visokodifuzijske folije. Polaganje na lesen opaž. Folijo položiti v skladu z navodili proizvajalca, komplet zvsemi pomožnimi deli in prenosi. </t>
  </si>
  <si>
    <t>B 1.3.</t>
  </si>
  <si>
    <t>Dobava in montaža letev poševne strešne konstrukcije za pokrivanje s strešno kritino -opčnim zareznikom. Letvanje z letvami 4/5 cm na razmaku 30-33 cm. Letvanje izvesti v skladu z navodili proizvajalca, komplet z vsemi pomožnimi deli in prenosi.</t>
  </si>
  <si>
    <t>B 1.4.</t>
  </si>
  <si>
    <t>Dobava in vgradnaj toplotne izolacije 20cm + 10 cm kamena volna med in nad špirovce, npr. Knauf insulation  SmartWall N C1 ali enakovredno)</t>
  </si>
  <si>
    <t>B 1.5.</t>
  </si>
  <si>
    <t>Dobava in pokrivanje strešine z opečno strešno kritino - RAVNI ZAREZNIK (videz in ton opeke enak originalni). Strešnik pokriti v skladu z navodili proizvajalca. Komplet z vsemi pomožnimi deli in prenosi. Barva kritine: po potrditvi ZVKDS!</t>
  </si>
  <si>
    <t>B 1.6.</t>
  </si>
  <si>
    <t>Dobava in pokrivanje slemen z opečnimi slemenjaki. Pokrivanje se izvaja suhomontažno z uporabo tipskih aeroslemenskih in aerogrebenskih elementov, ki omogočajo zadostno zračenje strehe. Slemenjaki se pritrjujejo na slemensko ali grebensko letev s sponko za pritrditev slemenjaka. V postavki je zajeti tudi dobavo in montažo tipskih začetnih grebenskih slemenjakov, zaključnih opečnih ploščic za slemenjake, aeroslemenskih elementov ter slemenskih letev za nosilni podstavek slemenjakov. Vse v enaki barvi kot je opečna kritina.</t>
  </si>
  <si>
    <t>B 1.7.</t>
  </si>
  <si>
    <t>Dobava in montaža opečnih zračnikov model za zračenje strehe. Zračniki se montirajo med dve kontra-vzdolžnimi letvi, špirovca ali po navodilih proizvajalca kritine. Zračniki v enaki barvi kot je kritina.</t>
  </si>
  <si>
    <t>B 1.8.</t>
  </si>
  <si>
    <t>Dobava in montaža snegolovov  Snegolovi se montirajo po strešini po navodilih proizvajalca z porabo 2,5  snegolovov/m2 ,ter na vsak strešnik v drugi vrsti strešne kritine. Snegolovi so v enaki barvi kot opečna kritina.</t>
  </si>
  <si>
    <t>B 1.9.</t>
  </si>
  <si>
    <t>Dobava in montaža Alu varovalna mrežica 100 mm (rola 5 m) tipske varovalne mrežice za ptiče. Mrežica širine 100 mm se montira po celotni dolžini kapne linije in onemogoča vstop ptičem, mrčesu ipd. v zračni sloj za zračenje opeke.</t>
  </si>
  <si>
    <t>B 1.10</t>
  </si>
  <si>
    <t>Dobava in montaža pločevinaste kritine z naklonom 5% na stopniščnem izzidku, vključno z vsem pritrdilnim materialom, obrobami atike,  elastičnimi stiki in drugimi kleparskimi deli. Cinkana pločevinasta kritina v barvi cinka.</t>
  </si>
  <si>
    <t>B 1. 11</t>
  </si>
  <si>
    <t xml:space="preserve">Kompletna izdelava in montaža visokih cinkanih kapnih obrob strehe po vzoru historičnih, s pregibi na ca 60 cm, v širini 100 cm od kapi. </t>
  </si>
  <si>
    <t>B 1. 12</t>
  </si>
  <si>
    <t>Kompletna izdelava in montaža cinkanih obrob oken in strehe po vzoru historičnih.</t>
  </si>
  <si>
    <t>B 1. 13</t>
  </si>
  <si>
    <t>Kompletna izdelava, dobava in montaža vertikalnih odtočnih cevi okrogle oblike premera 15 cm z vsemi preddeli, objemkami, pritrjevanjem kljuk z izvedbo priključka na odtočno cev in peskolov in ostalimi pomožnimi deli. 
jeklene, cinkane.</t>
  </si>
  <si>
    <t>B 1.14</t>
  </si>
  <si>
    <t xml:space="preserve">Kompletna izdelava, dobava in montaža žleba, polkrožne oblike, vključno s kotličkom, z  vsemi preddeli, dekorativno kleparsko obdelavo po vzoru historične, pritrjevanjem kljuk in ostalimi pomožnimi deli. 
Iz cinkane pločevine. </t>
  </si>
  <si>
    <t>Krovska in kleparska dela skupaj:</t>
  </si>
  <si>
    <t>B 2.1</t>
  </si>
  <si>
    <t>Dobava materiala, izdelava in montaža glavne jeklene konstrukcije iz večjih vroče valjanih nosilcev, vključno z dvigovanjem. Elementi teže do 500 kg. Obdelava površine je temeljni ter krovni premaz, debelina 25 μm. Temeljni premaz pred pričetkom montaže. Konstrukcija v skladu z EN1990. Razred konstrukcije je II.</t>
  </si>
  <si>
    <t>B 2.2</t>
  </si>
  <si>
    <t xml:space="preserve">Dobava materiala ter vgraditev manjših na mestu vgradnje varjenih konstrukcijskih elementov iz manjših vroče valjanih profilov. Obdelava površine je temeljni ter krovni premaz. </t>
  </si>
  <si>
    <t>B 2.3</t>
  </si>
  <si>
    <t>Dobava in vgradnja sider s sidrno ekspanzivno malto. Sidra iz navojne palice kvalitete 8.8 dolžine 1m.</t>
  </si>
  <si>
    <t>B 2.5</t>
  </si>
  <si>
    <t xml:space="preserve">Dobava in vgradnja sider iz navojne palice M20, kvalitet 8.8, dolžine 1,5m, vključno s kvadratno podložko ter matico na zunanji strani. </t>
  </si>
  <si>
    <t>Izdelava podkonstrukcije za stopnice 115x30 cm - 4x4 cm pohištveni profili, vroče cinkani in barvani v črno, z izvrtinami za montažo nastopnih ploskev.</t>
  </si>
  <si>
    <t>Izdelava podkonstrukcije za stopnici na podstrešju, dim 100x60x30 (dve stopnici) za namestitev obloge iz iverne plošče in parketa.</t>
  </si>
  <si>
    <t>Kompletna izdelava, dobava in montaža nosilcev razstavnih panojev/mrež- jekleni okvirji iz pohištvenih profilov 40x40 mm, z jekleno mrežo z gostoto 30x30 mm, vroče cinkano in barvno v belo barvo po izboru projektanta arhitekture. Z distančniki pritrjeno na stene v prostoru K 0.6</t>
  </si>
  <si>
    <t>SE NE IZVEDE</t>
  </si>
  <si>
    <t>Ključavničarska dela skupaj:</t>
  </si>
  <si>
    <r>
      <rPr>
        <sz val="11"/>
        <color indexed="8"/>
        <rFont val="Arial Narrow"/>
      </rPr>
      <t xml:space="preserve">Pri izvajanju </t>
    </r>
    <r>
      <rPr>
        <b/>
        <sz val="11"/>
        <color indexed="8"/>
        <rFont val="Arial Narrow"/>
      </rPr>
      <t>mizarskih del</t>
    </r>
    <r>
      <rPr>
        <sz val="11"/>
        <color indexed="8"/>
        <rFont val="Arial Narrow"/>
      </rPr>
      <t xml:space="preserve"> je upoštevati vsa pripravljalna dela, pomožna dela zaključna dela. Hkrati je potrebno tudi upoštevati:</t>
    </r>
  </si>
  <si>
    <t xml:space="preserve"> </t>
  </si>
  <si>
    <t xml:space="preserve">1. V ceno za enoto mere morajo biti vračunani stroški za izdelavo delavniških načrtov ter detajlov za izvedbo posameznih konstrukcijskih elementov in izdelava predizmer na objektu.  </t>
  </si>
  <si>
    <t>2. Pred izdelavo izdelkov, je potrebno izdelati vzorčni kos, ki ga pisno potrdi investitor.</t>
  </si>
  <si>
    <t>NI UPRAVIČEN STROŠEK RAZPISA SVP-2021-2022</t>
  </si>
  <si>
    <t>B 3.1.</t>
  </si>
  <si>
    <t>Popravila notranjega stavbnega pohištva, ki se varuje v okviru spomenika kulturne dediščine. Razna popravila okovij, kitanja manjših poškodb, temeljito čiščenje in razmaščevanje, točkovno retuširanje - brez kompletnih opleskov. Vsa vrata, opisana v tej postavki so v notranjosti objekta in se zaradi ohranjanja originalnega videza interiera obnavljajo le v najnujnejšem funkcionalnem obsegu.</t>
  </si>
  <si>
    <t>B 3.2</t>
  </si>
  <si>
    <t>Izdelava obloge stopnic ob vhodu na  podstrešje - 100x60x30 (dve stopnici) na pripravljeno jekleno podkonstrukcijo iz postavke B 2.7.</t>
  </si>
  <si>
    <t>B 3.3</t>
  </si>
  <si>
    <t>Izdelava predelne stene v sanitarijah, dimenzije 1,95 x 3,00 m iz kompaktnih vodoodornih plošč s črno sredico kot npr. Fundermax, trojna vrata. Kompletno z vsemi okovji v inox izvedbi.</t>
  </si>
  <si>
    <t xml:space="preserve"> B 3.4</t>
  </si>
  <si>
    <t>Kompletna izdelava, dobava in montaža ograje - lesen ročaj premera 4 cm, prek konzol pritrjen v steno,  vključno z napenjalnim  in  pritrdilnim  materialom.  Tip in izvedbeni detajl potrdi arhitekt!</t>
  </si>
  <si>
    <t>Izdelava sprejemnega pulta z umivalnikom v prostoru K 0.8, iz kompaktne vodoodporne plošče, dimenzije 3,5 x 0,6 x 1.1 m, z umivalnikom in vratci na notranji strani, vključno z montažo in vsemi okovji. Po detajlu arhitekta.</t>
  </si>
  <si>
    <t>B 3.5</t>
  </si>
  <si>
    <t>Izdelava konzolne police iz kompaktne vodoodporne plošče, dimenzije 3,5 x 0,3 vključno z montažo in vsemi okovji. Po detajlu arhitekta.</t>
  </si>
  <si>
    <t>Mizarska dela skupaj:</t>
  </si>
  <si>
    <t xml:space="preserve">V ceno za enoto mere morajo biti vračunani stroški za izdelavo delavniških načrtov ter detajlov za izvedbo posameznih konstrukcijskih elementov in izdelava predizmer na objektu.  </t>
  </si>
  <si>
    <t>Pred izdelavo izdelkov, je potrebno izdelati vzorčni kos, ki ga pisno potrdi investitor in predstavnik ZVKDS. Vgrajena okna morajo imeti karakteristike, skladne s PURES-om in vgradnjo po RAL standrardu.</t>
  </si>
  <si>
    <t>B 4.1</t>
  </si>
  <si>
    <t>Kompletna izdelava, dobava in montaža:</t>
  </si>
  <si>
    <t>O1</t>
  </si>
  <si>
    <t>Velikost 80/50 cm</t>
  </si>
  <si>
    <t>B 4.2</t>
  </si>
  <si>
    <t>O2</t>
  </si>
  <si>
    <t>Velikost 60/140 cm</t>
  </si>
  <si>
    <t>Replika obstoječega škatlastega dvokrilnega okna z dvojno zasteklitvijo in odpiranjem navznoter. Satinirano (mlečno) steklo. Okvirji in profili so iz smerkovega lesa, zaščiteni z večslojnim premazom na vodni osnovi.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</si>
  <si>
    <t>B 4.3</t>
  </si>
  <si>
    <t>O3</t>
  </si>
  <si>
    <t>Velikost 105/136 cm</t>
  </si>
  <si>
    <t>B 4.4</t>
  </si>
  <si>
    <t>O4</t>
  </si>
  <si>
    <t>Velikost 115/205 cm</t>
  </si>
  <si>
    <t>Replika obstoječega tridelnega škatlastega dvokrilnega okna z dvojno zasteklitvijo in z odpiranjem navznoter ter zgornjim fiksnim delom. Okvirji in profili so iz smerkovega lesa, zaščiteni z večslojnim premazom na vodni osnovi.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</si>
  <si>
    <t>B 4.5</t>
  </si>
  <si>
    <t>O5</t>
  </si>
  <si>
    <t>Velikost 115/150cm</t>
  </si>
  <si>
    <t>Replika obstoječega škatlastega dvokrilnega okna z dvojno zasteklitvijo in z odpiranjem navznoter. Okvirji in profili so iz smerkovega lesa, zaščiteni z večslojnim premazom na vodni osnovi.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</si>
  <si>
    <t>B 4.6</t>
  </si>
  <si>
    <t>O7</t>
  </si>
  <si>
    <t>Velikost 50/205 cm</t>
  </si>
  <si>
    <t>Replika obstoječega škatlastega dvokrilnega okna z dvojno zasteklitvijo in z odpiranjem navznoter. Okvirji in profili so iz smerkovega lesa, zaščiteni z večslojnim premazom na vodni osnovi.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</si>
  <si>
    <t>B 4.7</t>
  </si>
  <si>
    <t>O8</t>
  </si>
  <si>
    <t>B 4.8</t>
  </si>
  <si>
    <t>O9</t>
  </si>
  <si>
    <t>Velikost 88/150 cm</t>
  </si>
  <si>
    <t>Novo strešno okno z ročnim odpiranjem. Okvirji in profili so iz smerkovega lesa, zaščiteni z večslojnim premazom na vodni osnovi. Alu ohišje zunaj, lesen okvir znotraj. Okno ima trojna EPDM tesnila. Zasteklitev s troslojnim termoizolacijskim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Okno je opremljeno z notranjim rolo senčilom. Okno je vgrajeno po sistemu RAL.</t>
  </si>
  <si>
    <t>B 4.9</t>
  </si>
  <si>
    <t>VB1</t>
  </si>
  <si>
    <t>Velikost 113/270 cm</t>
  </si>
  <si>
    <t>Replika obstoječih dvodelnih škatlastih enokrilnih balkonskih vrat z dvojnim krilom in z odpiranjem navznoter ter zgornjim fiksnim delom. Okvirji in profili so iz smerkovega lesa, zaščiteni z večslojnim premazom na vodni osnovi. Zasteklitev vrat je deljena z lesenim okvirjem.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grajeno po sistemu RAL.</t>
  </si>
  <si>
    <t>B 4.10</t>
  </si>
  <si>
    <t>VB2</t>
  </si>
  <si>
    <t>Velikost 88/250 cm</t>
  </si>
  <si>
    <t>Replika obstoječih dvodelnih škatlastih enokrilnih balkonskih vrat z dvojnim krilom in z odpiranjem navznoter ter zgornjim fiksnim delom. Okvirji in profili so iz smerkovega lesa, zaščiteni z večslojnim premazom na vodni osnovi. Zasteklitev vrat je deljena z lesenim okvirjem.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</si>
  <si>
    <t>B 4.11</t>
  </si>
  <si>
    <t>VP1</t>
  </si>
  <si>
    <t>Velikost  90/200</t>
  </si>
  <si>
    <t>Enokrilna steklena protipožarna vrata EI60. Črna prozorna zasteklitev. Okvirji so kovinske izvedbe in so prašno barvani.
Barvo določi projektant arhitekture.
Vrata imajo dvojno EPDM tesnilo.
Kompletno z vsem okovjem, nasadili, matirano črno kljuko,
cilindrično ključavnico, ključem in odbojnikom.
Vratno krilo ima vgrajeno samozapiralo.</t>
  </si>
  <si>
    <t>B 4.12</t>
  </si>
  <si>
    <t>VP2</t>
  </si>
  <si>
    <t>Velikost  100/200</t>
  </si>
  <si>
    <t>B 4.13</t>
  </si>
  <si>
    <t>VP3, VP4</t>
  </si>
  <si>
    <t>Velikost  120/240</t>
  </si>
  <si>
    <t>B 4.14</t>
  </si>
  <si>
    <t>VP5</t>
  </si>
  <si>
    <t>B 4.15</t>
  </si>
  <si>
    <t>V2</t>
  </si>
  <si>
    <t>B 4.16</t>
  </si>
  <si>
    <t>V3</t>
  </si>
  <si>
    <t>Enokrilna steklena vrata. Črna neprozorna zasteklitev. Okvirji so kovinske izvedbe in so prašno barvani.
Barvo določi projektant arhitekture.
Vrata imajo dvojno EPDM tesnilo.
Kompletno z vsem okovjem, nasadili, matirano črno kljuko,
cilindrično ključavnico, ključem in odbojnikom.</t>
  </si>
  <si>
    <t>B 4.17</t>
  </si>
  <si>
    <t>V4</t>
  </si>
  <si>
    <t>B 4.18</t>
  </si>
  <si>
    <t>V5</t>
  </si>
  <si>
    <t>B 4.19</t>
  </si>
  <si>
    <t>V6</t>
  </si>
  <si>
    <t>B 4.20</t>
  </si>
  <si>
    <t>V7</t>
  </si>
  <si>
    <t>Velikost  150/360</t>
  </si>
  <si>
    <t>B 4.21</t>
  </si>
  <si>
    <t>IO1</t>
  </si>
  <si>
    <t>Velikost  320/300</t>
  </si>
  <si>
    <t>Replika obstoječega izložbenega okna z vrati in nadsvetlobo. V barvi originala, vzorec potrdi ZVKDS.
Vrata imajo dvojno EPDM tesnilo.
Vratno krilo je leseno in s steklenimi polnili. Podboj se vgradi na izolirano špaleto. Kompletno z obnovljenim obstoječim okovjem, nasadili, kljuko v historičnem videzu, cilindrično ključavnico, ključem.</t>
  </si>
  <si>
    <t>Okna in vrata skupaj:</t>
  </si>
  <si>
    <t>OPOMBA: Pri izvajanju estrihov je upoštevati vsa pripravljalna, pomožna in zaključna dela. Hkrati je potrebno upoštevati še:</t>
  </si>
  <si>
    <t xml:space="preserve">1. V ceno za enoto mere morajo biti vračunani stroški za vse notranje horizontalne in vertikalne transporte. </t>
  </si>
  <si>
    <t>2. Stroške negovanja estrihov je vračunati v C/E in pri sami izvedbi estrihov izvesti vsa dela po popisu, vključno s potrebno dobavo in polaganjem robnih trakov v višini celotne podne konstrukcije + 2 cm. Višek trakov se odstrani po končanih delih. Nadomestila za izvedbo estrihov z naklonom do 5% od vodoravnosti se posebej ne priznava. V ceno enote mere izvedbe estriha je vračunati tudi izvedbo delovnih stikov in dilatacij.</t>
  </si>
  <si>
    <t>B 5.1</t>
  </si>
  <si>
    <t xml:space="preserve">Kompletna dobava in polaganje toplotne izolacije pod estrihom, vključno z vsem potrebnim materialom, vsemi obdelavami prebojev in zaključkov in spojev brez toplotnih mostov z ostalimi elementi toplotne zaščite zgradbe, prenosi do mesta vgraditve ter z vsemi pomožimi in pripravljalnimi deli.
Obračun po tlorisni površini tlaka. </t>
  </si>
  <si>
    <t xml:space="preserve">d=8 cm - ekspandiran polistiren- kot npr. XPS - URSA XPS N-III - KLET
</t>
  </si>
  <si>
    <t xml:space="preserve">d=5 cm - ekspandiran polistiren- kot npr. XPS - URSA XPS N-III - PODSTREŠJE
</t>
  </si>
  <si>
    <t>B 5.2</t>
  </si>
  <si>
    <t>Kompletna izdelava in dobava armirano betonskega estriha, fino zaglajen, ob stenah namestiti robni stiropor trak deb. 0,5 cm. Obdelavo in končno višino zgomje površine prilagoditi  vrsti  finalnega  tlaka! Vključno z vsem potrebnim materialom, aluminijastimi dilatacijami ipd., z vsemi prenosi do mesta vgraditve ter z vsemi pripravljalnimi in pomožnimi deli.</t>
  </si>
  <si>
    <t>d=5 cm</t>
  </si>
  <si>
    <t>Šivanje estrihov in obdelava morebitnih razpok</t>
  </si>
  <si>
    <t>Estriharska dela skupaj:</t>
  </si>
  <si>
    <t>OPOMBA: Pri izvajanju tlakarskih del je upoštevati vsa pripravljalna dela, pomožna dela zaključna dela. Hkrati je potrebno tudi upoštevati:</t>
  </si>
  <si>
    <t>1. Pred polaganjem talnih oblog je predhodno pregledati delovno površino in izvesti potrebna preddela</t>
  </si>
  <si>
    <t>2. Pred polaganjem izvajalec skupaj z nadzorom in projektantom arhitekture pregleda površine oblaganja določi lokacije, način in smer oblaganja tlaka in polaganja talnih oblog</t>
  </si>
  <si>
    <t>B 6.1.</t>
  </si>
  <si>
    <t>Kompletna obnova:</t>
  </si>
  <si>
    <t>Obstoječega hrastovega parketa. Pazljivo brušenje, kitanje reg, in dvakratno oljenje obstoječih hrastovih parketov v razstavnih prostorih z odpornim poliuretanskim oljem (kot npr. Teknos Hydro Oil). V postavki zajeti tudi nove nizkostenske letvo po vzoru obstoječih. Oljenje se izvede z lopatico, Vrsta končne obdelave se določi s soglasjem ZVKDS OE Celje.</t>
  </si>
  <si>
    <t>B 6.2</t>
  </si>
  <si>
    <t>Kompletna dobava in polaganje:</t>
  </si>
  <si>
    <t>Panelnega hrastovega parketa. Polaganje na podlago - estrih, pred polaganjem izvesti izravnalno maso (po potrebi). V ceni upoštevati nizkostensko zaključno obrobo. Vrsta parketa in način polaganja po izbiri arhitekta! Nabavna cena parketa 40 EUR/m2</t>
  </si>
  <si>
    <t>B 6.3</t>
  </si>
  <si>
    <t>Replike linolejnega tlaka v fotoateljeju (P 1.1, 1.2,). Polaganje na podlago - obstoječ parket, pred polaganjem izvesti izvesti brušenje in oljenje podlage s poliuretanskim oljem, kot v ostalih prostorih 1. etaže, ki je zajeto v zgornji postavki B6.1. Vinil se polaga pazljivo brez uporabe lepil in izravnalnih mas.</t>
  </si>
  <si>
    <t>B 6.4</t>
  </si>
  <si>
    <t xml:space="preserve">Novega vinilnega tlaka v nekdanji kuhinji in kopalnici (prostoru za zaposlene). (N 1.5, 1.6) </t>
  </si>
  <si>
    <t>Tlakarska dela skupaj</t>
  </si>
  <si>
    <t>07.</t>
  </si>
  <si>
    <r>
      <rPr>
        <b/>
        <sz val="11"/>
        <color indexed="11"/>
        <rFont val="Arial Narrow"/>
      </rPr>
      <t>TERACERSKA IN KERAMIČARSKA DELA -</t>
    </r>
    <r>
      <rPr>
        <b/>
        <sz val="11"/>
        <color indexed="8"/>
        <rFont val="Arial Narrow"/>
      </rPr>
      <t xml:space="preserve"> SE NE IZVAJA!</t>
    </r>
  </si>
  <si>
    <t>OPOMBA: Pri izvajanju teracerskih in keramičarskih del je upoštevati vsa pripravljalna dela, pomožna dela zaključna dela. Hkrati je potrebno tudi upoštevati:</t>
  </si>
  <si>
    <t>1. Pred polaganjem keramike na stene je predhodno pregledati stene in izvesti potrebna preddela; pregledati vertikalnost sten. Pred polaganjem talne keramike v lepilno malto v sanitarijah kjer je izvedena hidroizolacija s polimercementno maso je preveriti stanje omenjene hidroizolacije, pri polaganju pa dela izvajati tako, da se le-ta ne poškoduje.</t>
  </si>
  <si>
    <t>2. Polaganje keramike ob vodovodnih in elektro priključkih izvesti, tako da so stiki pokriti s rozetami .</t>
  </si>
  <si>
    <t>3. Pred polaganjem izvajalec skupaj z nadzorom pregleda površine oblaganja in določi lokacije oblaganja sten in tlaka. Površine odprtin do 0,50 m2 , ki se ne oblagajo, ampak se oblaganje vrši ob  odprtinah, se ne odbijajo. Okenske odprtine do 1m2 se ne odbijajo, špalete se ne obračunajo posebej, vratne odprtine se odbijejo nad 1m2.</t>
  </si>
  <si>
    <t>4. Pred polaganjem obloge izvajalec obvezno s projektantom arhitekture določi način, smer in vzorec polaganja.</t>
  </si>
  <si>
    <t>B 7.1</t>
  </si>
  <si>
    <t>Kompletna izvedba oblaganje stene:</t>
  </si>
  <si>
    <t>Stenska keramika v sanitarijah v kleti, velikost formata 80x80, barva po izboru projektanta. Fuge širine 2mm, velikost, barva/tekstura in vzorec polaganja po izboru projektanta, lepljene tankoslojno, pokritost z lepilom 100%, zunanji vogali brušeni pod kotom 45°, rob 2mm, robne letvice niso dovoljene), fugiranje s fleksibilno cementno fugirno maso, razreda CG2, vodoodbojno in fungicidno (kot je Mapei Ultracolor Plus, MAPEI KEACOLOR GG ali enakovredno), obstenske in priključne fuge so tesnjene z enokomponentnim silikonskim sanitarnim (fungicidnim) kitom v izbrani barvi. NABAVNA CENA KERAMIKE ca 35 EUR/m2.</t>
  </si>
  <si>
    <t>Lepilni sloj: zboljšano polimer-cementno lepilo, tiksotropno, razreda C2TE, tankoslojno (kot je Mapei Keraflex ali Kemakol Flex 170 ali enakovredno)</t>
  </si>
  <si>
    <t>Vključno z vsemi pomožnimi, pripravljalnimi in zaključnimi deli ter vsemi potrebnimi horizontalnimi in vertikalnimi transporti!</t>
  </si>
  <si>
    <t>B 7.2</t>
  </si>
  <si>
    <t>Kompletna izvedba notranjega teraco tlaka v kleti:</t>
  </si>
  <si>
    <t>Debelina 3-4 cm, agregat iz prodca 4-8 mm v sivo beli cementni matriki 0-4 mm, beli cement. Izdelava vzorc po navodilih projektanta arhitekture. Vključno z letvami in dilatacijami iz medeninastih profilov.  Nanos neposredno na estrih.</t>
  </si>
  <si>
    <t>Lepilni sloj: izboljšano polimer-cementno lepilo, tiksotropno, razreda C2TE, tankoslojno (kot je Mapei Keraflex ali Kemakol Flex 170 ali enakovredno)</t>
  </si>
  <si>
    <t>B 7.3</t>
  </si>
  <si>
    <t>Kompletna izvedba zunanjega betonskega tlaka na dvorišču:</t>
  </si>
  <si>
    <t>Strojno štokanje in finalna impregnacija zunanjega pohodnega betonskega sloja z razredom drsnosti R 11 in vidnim prodnatim agregatom 4-8 mm, v sivi cementni matriki.</t>
  </si>
  <si>
    <t>B 7.4</t>
  </si>
  <si>
    <t>Kompletna izvedba notranjega delavniško izdelanega teraco tlaka na stopnišču v klet:</t>
  </si>
  <si>
    <t>Debelina 3-4 cm, agregat iz prodca 8-12 mm, beli cement in vzorec po potditvi projektanta. Delavniška izdelava enakih nastopnih ploskev stopnic v kleti, dimenzije 100x30x8 cm na nosilni podlagi, debeline 20mm, montaža na jekleno podkonstrukcjo (ni del postavke).</t>
  </si>
  <si>
    <t>B 7.5</t>
  </si>
  <si>
    <t>Kompletna rekonstrukcija tlaka in odkapnega roba na balkonih.</t>
  </si>
  <si>
    <t>Domodeliranje talnih ploskev in odkapnega roba z mikroarmirano reparaturno maso za beton kot npr. Betonprotekt RP (R2) Kema Murexin, kompletno s potrebno tehnologijo za pripravo očiščene podlage in končno obdelavo betona z razredom drsnosti R 10. Pred izvedbo obvezno naročilo elaborata s strani tehnologa dobavitelja in potrditev rešitve s strani ZVKDS.</t>
  </si>
  <si>
    <t>B 7.6</t>
  </si>
  <si>
    <t>Kompletna izdelava in montaža umivalnega korita iz teraca</t>
  </si>
  <si>
    <t>Debelina 5 cm, agregat iz črnega kamna 2-4 mm, črni cement in vzorec po potditvi projektanta. Delavniška izdelava celotnega korita v dimenzijei 295x50x40 na nosilni podkonstrukciji (podkonstrukcija je zajeta v ključavničarskih delih)</t>
  </si>
  <si>
    <t>Keramičarska in teracerska dela skupaj:</t>
  </si>
  <si>
    <t>08.</t>
  </si>
  <si>
    <t xml:space="preserve">1. Delovni odri (glej tesarska dela - opaži in odri) se za čas izvajanja ne obračunavajo  posebej, ampak jih je potrebno upoštevati v cenah za enoto posameznih postavk, v kolikor to ni v popisu posebej opisano in označeno. </t>
  </si>
  <si>
    <t xml:space="preserve">2. Na opleskanih površinah se ne smejo poznati sledovi od slikopleskarskega orodja, barvni ton mora biti enoten. </t>
  </si>
  <si>
    <t>3. Pred pričetkom je predhodno pregledati delovno površino in izvesti potrebna preddela; površine očistiti od emulzij, premazov opažev in mastnih deležev, pregledati niveleto površin in pomeriti stopnjo vlage. Vse našteto mora biti zajeto v E.M. posamezne postavke.</t>
  </si>
  <si>
    <t>B 8.1</t>
  </si>
  <si>
    <t>Popravila razpok, kitanje in izravnava sten po izvedenih instalacijskih delih v pritličju in etaži, ki se v celoti konservirata. Pred izvedbo opleska je potrebno zagotoviti enako strukturo novih in obstoječih površin zidu. Ocena.</t>
  </si>
  <si>
    <t>B 8.2</t>
  </si>
  <si>
    <t>Kompletna rekonstrukcija dekorativnih bordur na stopnišču in v stanovanju v nadstropju. Po navodilih in šablonah, ki jih pripravi ZVKDS. Ocena</t>
  </si>
  <si>
    <t>B 8.2.</t>
  </si>
  <si>
    <t>Izdelava prednamaza z emulzijo, dvakratno kitanje in brušenje obstoječih sten v pritličju in nadstropju (po izvedbi instalacijskih del) ter min. 2 x oplesk s poldisperzijsko barvo v historičnih barvah po izboru projektanta arhitekture in ZVKDS;  kompletno po predpisih in navodilih proizvajalca, z vsemi pomožnimi deli, odri in transporti.
Količina ocenjena!</t>
  </si>
  <si>
    <t>B 8.3.</t>
  </si>
  <si>
    <t>Izdelava prednamaza z emulzijo, dvakratno kitanje in brušenje obstoječih sten in stropa v kleti (po izvedbi instalacijskih del) ter min. 2 x oplesk s poldisperzijsko  barvo;  kompletno po predpisih in navodilih proizvajalca, z vsemi pomožnimi deli, odri in transporti.
Količina ocenjena!</t>
  </si>
  <si>
    <t>B 8.4</t>
  </si>
  <si>
    <t>Izdelava prednamaza z emulzijo, dvakratno kitanje in brušenje mavčno kartonskega stropa na podstrešju ter min. 2 x oplesk s poldisperzijsko  barvo;  kompletno po predpisih in navodilih proizvajalca, z vsemi pomožnimi deli, odri in transporti.</t>
  </si>
  <si>
    <t>Slikopleskarska dela skupaj:</t>
  </si>
  <si>
    <t>09.</t>
  </si>
  <si>
    <r>
      <rPr>
        <b/>
        <sz val="11"/>
        <color indexed="11"/>
        <rFont val="Arial Narrow"/>
      </rPr>
      <t xml:space="preserve">MONTAŽERSKA DELA - </t>
    </r>
    <r>
      <rPr>
        <b/>
        <sz val="11"/>
        <color indexed="8"/>
        <rFont val="Arial Narrow"/>
      </rPr>
      <t>SE NE IZVAJA!</t>
    </r>
  </si>
  <si>
    <t>B 9.1</t>
  </si>
  <si>
    <t>stropa v mansardi  z mavčnokartonskimi ploščami, izvedenega po sistemu npr. Knauf ali Rigips na tipski kovinski podkonstrukciji, sestavljeni iz nosilnih in montažnih profilov. Na podkonstrukcijo se vijači obloga iz  mavčnokartonastih plošč velikega formata v debelini 15mm. Stiki med ploščami so kitani in bandažirani. Cena zajema izreze odprtin različnih oblik in velikosti za svetila, vključno z vsemi potrebnimi odri in prenosi ter transporti</t>
  </si>
  <si>
    <t>B 9.2</t>
  </si>
  <si>
    <t>Kompletna izvedbe montažne predelne stene v invalidskih sanitarijah v kleti d = 150 mm, dvojna kovinska podkonstrukcija d = 50 mm, obojestranska dvoslojna obloga z mavčnimi ploščami d = 12,5 mm, samonosna izolacija d = 50 mm, ocenjena zvočna izolativnost Rw = 53 dB, bandažirano v kvaliteti K2, višina stene do 2,4 m, vključno  z  vsemi  prenosi ter transporti.</t>
  </si>
  <si>
    <t>B 9.3</t>
  </si>
  <si>
    <t>Kompletna izvedbe montažne predelne stene na podstrešju (med pisarnami) d=150 mm, dvojna kovinska podkonstrukcija d = 50 mm, obojestranska dvoslojna obloga z mavčnimi ploščami d = 12,5 mm, samonosna izolacija d = 50 mm, ocenjena zvočna izolativnost Rw = 53 dB, bandažirano v kvaliteti K2, višina stene do 2,4 m, vključno  z  vsemi  prenosi ter transporti.</t>
  </si>
  <si>
    <t>B 9.4</t>
  </si>
  <si>
    <t xml:space="preserve">Kompletna izvedbe steklene montažne predelne stene na podstrešju (med predavalnico in pisarnami) d=12,35 m, jeklena podkonstukcija in zasteklitev h=2,20 m s kaljenim varnostnim steklom primernim za steklene stene v profilirani, žlebljeni obdelavi (omejena prozornost). Stena je deljena z verikalnimi profili in mora vključevati trojna steklena vrata s podboji in vsemi pripadajočimi okovji, kljukami, ključavnicami in ključi. Vključno  z  vsemi  prenosi ter transporti. </t>
  </si>
  <si>
    <t>Montažerska dela skupaj</t>
  </si>
  <si>
    <t>10.</t>
  </si>
  <si>
    <r>
      <rPr>
        <b/>
        <sz val="11"/>
        <color indexed="11"/>
        <rFont val="Arial Narrow"/>
      </rPr>
      <t xml:space="preserve">DVIGALO - </t>
    </r>
    <r>
      <rPr>
        <b/>
        <sz val="11"/>
        <color indexed="8"/>
        <rFont val="Arial Narrow"/>
      </rPr>
      <t>SE NE IZVAJA!</t>
    </r>
  </si>
  <si>
    <t>B 10.1</t>
  </si>
  <si>
    <t>HIDRAVLIČNO DVIGALO</t>
  </si>
  <si>
    <t>Nosilnost:	do 400kg</t>
  </si>
  <si>
    <t>Višina dviga:	6m</t>
  </si>
  <si>
    <t>Hitrost vožnje:	0,15m/s</t>
  </si>
  <si>
    <t>Dimenzije jaška :Š=930mm x G=1090mm</t>
  </si>
  <si>
    <t>Glava jaška:	min 2270mm merjeno od gotovega poda zadnje postaje do vrha jaška</t>
  </si>
  <si>
    <t>Globina jame jaška:	120mm</t>
  </si>
  <si>
    <t>Število postaj:	3</t>
  </si>
  <si>
    <t>Število dohodov: 1</t>
  </si>
  <si>
    <t>Vrsta pogona:	Hidravlični agregat, elektro motor 2,2 kW, 230V-50Hz  stransko nameščen ob jašku</t>
  </si>
  <si>
    <t>Jaškovna vrata:	polavtomatska, barva RAL 7030, dimenzije 700x2000mm, pozivna tipka v okvirju vrat</t>
  </si>
  <si>
    <t>Pozivne tipke:	Čelna plošča  z eno tipko v vseh postajah</t>
  </si>
  <si>
    <t xml:space="preserve">Kabina dvigala:	dimenzije kabine Š=900mm, G=850mm, V=2030mm strop z LED panelom, tla obložena z vinilom sive barve, ogledalo na strani  kabine, stene iz pločevine SIMILI INOX, tipkovni panel vertikalno vgrajen v steno kabine, varnostna  elektronska fotozavesa po vsej višini kabinskih vrat, avtomatsko spuščanje ob izpadu električne energije </t>
  </si>
  <si>
    <t xml:space="preserve">Strojnica: V spodnji etaži zraven jaška </t>
  </si>
  <si>
    <t>Dvigalo skupaj</t>
  </si>
  <si>
    <t>11.</t>
  </si>
  <si>
    <r>
      <rPr>
        <b/>
        <sz val="11"/>
        <color indexed="11"/>
        <rFont val="Arial Narrow"/>
      </rPr>
      <t xml:space="preserve">RESTAVRATORSKA DELA - </t>
    </r>
    <r>
      <rPr>
        <b/>
        <sz val="11"/>
        <color indexed="8"/>
        <rFont val="Arial Narrow"/>
      </rPr>
      <t>NI PREDMET PONUDBE</t>
    </r>
  </si>
  <si>
    <r>
      <rPr>
        <sz val="11"/>
        <color indexed="11"/>
        <rFont val="Arial Narrow"/>
      </rPr>
      <t xml:space="preserve">Restavratorska dela se izvajajo na strešnem čelu z napisom J. M. Lenz in po navodilih ZKODS OE Celje, ki potrdi reference predlagane izvajalca restavratorskih del. </t>
    </r>
    <r>
      <rPr>
        <b/>
        <sz val="11"/>
        <color indexed="11"/>
        <rFont val="Arial Narrow"/>
      </rPr>
      <t>Vsa dela, materiali in tehnike se predhodno uskladijo s predstavnikom ZVKDS</t>
    </r>
    <r>
      <rPr>
        <sz val="11"/>
        <color indexed="11"/>
        <rFont val="Arial Narrow"/>
      </rPr>
      <t xml:space="preserve">! Hkrati je potrebno tudi upoštevati:
</t>
    </r>
  </si>
  <si>
    <t xml:space="preserve">Delovni odri, ki služijo varovanju življenja, izvajalcev ter ostalih na gradbišču in niso posebej navedena v tem popisu (glej tesarska dela - opaži in odri) se za čas izvajanja ne obračunavajo  posebej, ampak jih je potrebno upoštevati v cenah za enoto posameznih postavk, v kolikor to ni v popisu posebej opisano in označeno. </t>
  </si>
  <si>
    <t>B 11.1</t>
  </si>
  <si>
    <t xml:space="preserve">Predvideni restavratorsko konservatorski posegi: 
* ogled stanja in izmere na lokaciji 
* demontaža s pomočjo avtodvigala
* mehansko odstranjevanje nečistoč, mahov 
* mokro peskanje z neagresivnim medijem * odstranjevanje recentnih materialov
* utrjevanje kamna
* domodeliranje poškodovanih delov 
* rekonstrukcija manjkajočih delov
* obdelava domodelirnega materiala
* izris napisa
* montaža elementov
* fugiranje fug med kamni kamnitimi elementi in njihova ureditev * retuširanje (po potrebi)
* nanašanje hidrofobne zaščite
* fotodokumentiranje 
Skupaj delo: 
</t>
  </si>
  <si>
    <t>B 11.2</t>
  </si>
  <si>
    <t xml:space="preserve">Material: </t>
  </si>
  <si>
    <t xml:space="preserve">utrjevalec za kamen, domodelirna masa za kamen, čistilni preparati za kamen, polnila, topila, veziva, pigmenti, hidrofobno sredstvo, prevozi, strošek peskanja, zaščitna sredstva, drobni material </t>
  </si>
  <si>
    <t>Restavratorska dela skupaj:</t>
  </si>
  <si>
    <r>
      <t xml:space="preserve">e: </t>
    </r>
    <r>
      <rPr>
        <u/>
        <sz val="10"/>
        <color indexed="8"/>
        <rFont val="Arial Narrow"/>
        <family val="2"/>
      </rPr>
      <t>matija@zgradbazamisli.si</t>
    </r>
  </si>
  <si>
    <t xml:space="preserve">12. Izvajalec mora preveriti tlorisno pravokotnost objekta in višinsko ravnost objekta pred račetkom izvajanja jeklene konstrukcije. </t>
  </si>
  <si>
    <t>Pred izvedbo ometov morajo biti izvedene vse PODOMETNE GROBE STROJNE IN ELEKTRIČNE INSTALACIJE.</t>
  </si>
  <si>
    <t>B 2.4</t>
  </si>
  <si>
    <t>B 2. 6</t>
  </si>
  <si>
    <t>B 2.7</t>
  </si>
  <si>
    <t>B 3.6</t>
  </si>
  <si>
    <r>
      <t xml:space="preserve">Enokrilno kletno okno z odpiranjem na ventus in navznoter. Okvirji in profili so iz smrekovega lesa, zaščiteni z večslojnim premazom na vodni osnovi. Premaz na zunanji strani ima enak odtenek barve kot je barvano stavbno pohištvo na obstoječem objektu, vzorec potrdi ZVKDS, na notranji bela.
Okno ima trojna EPDM tesnila. 
Zasteklitev je s troslojnim termoizolacijskim steklom. 
Toplotna prehodnost lesenih profilov Uf&lt;=1,20W/m²K, toplotna prehodnost zasteklitve Ug&lt;=0,50W/m²K, 
linijski most na robnem distačniku ψ&lt;=0,039W/mK, energijska prepustnost za prehod celotnega sončnega 
obsevanja najmanj g=50%. Zvočna izolacija &gt;=32dB.
Kompletno z vsem okovjem, nasadili, matiranimi alu kljukami v beli barvi. Kompletno z vsemi potrebnimi zapornimi, zaključnimi in tesnilnimi elementi. Okno nima okenske police in je z zunanje strani delno prekrito z obstoječim kamnitim okvirjem. </t>
    </r>
    <r>
      <rPr>
        <b/>
        <sz val="10"/>
        <color indexed="8"/>
        <rFont val="Arial Narrow"/>
        <family val="2"/>
      </rPr>
      <t xml:space="preserve">Kovaška izdelava zunanjih rešetk po vzoru obstoječih.
</t>
    </r>
    <r>
      <rPr>
        <sz val="10"/>
        <color indexed="8"/>
        <rFont val="Arial Narrow"/>
        <family val="2"/>
      </rPr>
      <t>Okno je vgrajeno po sistemu RAL.</t>
    </r>
  </si>
  <si>
    <r>
      <t xml:space="preserve">Replika obstoječega škatlastega dvokrilnega okna z dvojno zasteklitvijo nepravilne oblike z </t>
    </r>
    <r>
      <rPr>
        <sz val="11"/>
        <color indexed="8"/>
        <rFont val="Arial Narrow"/>
        <family val="2"/>
      </rPr>
      <t>odpiranjem</t>
    </r>
    <r>
      <rPr>
        <sz val="10"/>
        <color indexed="8"/>
        <rFont val="Arial Narrow"/>
        <family val="2"/>
      </rPr>
      <t xml:space="preserve"> navznoter.
Satinirano (mlečno) steklo. Okvirji in profili so iz smerkovega lesa, zaščiteni z večslojnim premazom na vodni osnovi.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r>
  </si>
  <si>
    <r>
      <t xml:space="preserve">Replika obstoječega tridelnega škatlastega dvokrilnega okna z dvojno zasteklitvijo in z odpiranjem navznoter ter zgornjim delom z odpiranjem na ventus. </t>
    </r>
    <r>
      <rPr>
        <b/>
        <sz val="10"/>
        <color indexed="8"/>
        <rFont val="Arial Narrow"/>
        <family val="2"/>
      </rPr>
      <t>Vgradnja elektromotorja za avtomatsko odpiranje v primeru požara</t>
    </r>
    <r>
      <rPr>
        <sz val="10"/>
        <color indexed="8"/>
        <rFont val="Arial Narrow"/>
        <family val="2"/>
      </rPr>
      <t>. Okvirji in profili so iz smerkovega lesa, zaščiteni z večslojnim premazom na vodni osnovi. Premaz na zunanji in notranji strani ima enak odtenek barve kot je  barvano stavbno pohištvo na obstoječem objektu, vzorec potrdi ZVKDS, okno ima trojna EPDM tesnila. 
Zasteklitev zunanjih stekel je s troslojnim termoizolacijskim steklom, notranjih z enoslojnim 4 mm steklom. Toplotna prehodnost lesenih profilov Uf&lt;=1,20W/m²K, toplotna prehodnost zasteklitve Ug&lt;=0,50W/m²K, linijski most na robnem distačniku ψ&lt;=0,039W/mK, 
energijska prepustnost za prehod celotnega sončnega obsevanja najmanj g=50%. Kompletno z vsem okovjem, nasadili, matiranimi kljukami po vzoru historičnih. Kompletno z vsemi potrebnimi zapornimi, zaključnimi in tesnilnimi elementi. Lesena okenska polica na notranji strani. Okno je vgrajeno po sistemu RAL.</t>
    </r>
  </si>
  <si>
    <t>NI PREDMET PONUDBE</t>
  </si>
  <si>
    <t>Enokrilna steklena protipožarna vrata EI60, z velikostjo krila 90 cm in fiksnim delom 30 cm. Črna prozorna zasteklitev. Okvirji so kovinske izvedbe in so prašno barvani. 
Barvo določi projektant arhitekture.
Vrata imajo dvojno EPDM tesnilo.
Kompletno z vsem okovjem, nasadili, matirano črno kljuko,
cilindrično ključavnico, ključem in odbojnikom.
Vratno krilo ima vgrajeno samozapiralo.</t>
  </si>
  <si>
    <r>
      <t xml:space="preserve">Enokrilna steklena vrata. </t>
    </r>
    <r>
      <rPr>
        <b/>
        <sz val="10"/>
        <color indexed="11"/>
        <rFont val="Arial Narrow"/>
        <family val="2"/>
      </rPr>
      <t>Črna neprozorna</t>
    </r>
    <r>
      <rPr>
        <sz val="10"/>
        <color indexed="11"/>
        <rFont val="Arial Narrow"/>
        <family val="2"/>
      </rPr>
      <t xml:space="preserve"> zasteklitev. Okvirji so kovinske izvedbe in so prašno barvani.
Barvo določi projektant arhitekture.
Vrata imajo dvojno EPDM tesnilo.
Kompletno z vsem okovjem, nasadili, matirano črno kljuko,
cilindrično ključavnico, ključem in odbojnikom.</t>
    </r>
  </si>
  <si>
    <r>
      <t xml:space="preserve">Enokrilna steklena vrata. </t>
    </r>
    <r>
      <rPr>
        <b/>
        <sz val="10"/>
        <color indexed="11"/>
        <rFont val="Arial Narrow"/>
        <family val="2"/>
      </rPr>
      <t>Črna</t>
    </r>
    <r>
      <rPr>
        <sz val="10"/>
        <color indexed="11"/>
        <rFont val="Arial Narrow"/>
        <family val="2"/>
      </rPr>
      <t xml:space="preserve"> </t>
    </r>
    <r>
      <rPr>
        <b/>
        <sz val="10"/>
        <color indexed="11"/>
        <rFont val="Arial Narrow"/>
        <family val="2"/>
      </rPr>
      <t>prozorna</t>
    </r>
    <r>
      <rPr>
        <sz val="10"/>
        <color indexed="11"/>
        <rFont val="Arial Narrow"/>
        <family val="2"/>
      </rPr>
      <t xml:space="preserve"> zasteklitev. Okvirji so kovinske izvedbe in so prašno barvani.
Barvo določi projektant arhitekture.
Vrata imajo dvojno EPDM tesnilo.
Kompletno z vsem okovjem, nasadili, matirano črno kljuko,
cilindrično ključavnico, ključem in odbojnikom.</t>
    </r>
  </si>
  <si>
    <r>
      <t xml:space="preserve">Replika dvokrilnih smrekovih lesenih vrat z kasetirano površino. Steklena nadsvetloba. V barvi originala, vzorec potrdi ZVKDS.
Vrata imajo dvojno EPDM tesnilo.
Vratno krilo je leseno in polno. Podboj se vgradi na notranjo stran kamnitega portala, </t>
    </r>
    <r>
      <rPr>
        <b/>
        <sz val="10"/>
        <color indexed="8"/>
        <rFont val="Arial Narrow"/>
        <family val="2"/>
      </rPr>
      <t>odpiranje navznoter z dodanim električnim avtomatskim mehanizmom s tipko za odpiranje v primeru požara</t>
    </r>
    <r>
      <rPr>
        <sz val="10"/>
        <color indexed="8"/>
        <rFont val="Arial Narrow"/>
        <family val="2"/>
      </rPr>
      <t>. Kompletno z obnovljenim obstoječim okovjem, nasadili, kljuko v historičnem videzu, cilindrično ključavnico, ključem.</t>
    </r>
  </si>
  <si>
    <r>
      <t xml:space="preserve">Replika enojnih lesenih vrat z kasetirano površino. V barvi originala, vzorec potrdi ZVKDS.
Vrata imajo dvojno EPDM tesnilo.
Vratno krilo je leseno in polno, Podboj z zunanjo obrobo in pragom. Kompletno z vsem okovjem, nasadili,  medeninasto kljuko v historičnem videzu, cilindrično ključavnico, ključem in odbojnikom. </t>
    </r>
    <r>
      <rPr>
        <b/>
        <sz val="10"/>
        <color indexed="8"/>
        <rFont val="Arial Narrow"/>
        <family val="2"/>
      </rPr>
      <t>Vrata morajo imeti panik kljuko in magnetno varovalo, vezano na avtomatski javljalnik požara.</t>
    </r>
  </si>
  <si>
    <r>
      <t xml:space="preserve">OPOMBA: Pri izvajanju slikopleskarskih del je upoštevati vsa pripravljalna dela, pomožna in zaključna dela. </t>
    </r>
    <r>
      <rPr>
        <b/>
        <sz val="11"/>
        <color indexed="8"/>
        <rFont val="Arial Narrow"/>
        <family val="2"/>
      </rPr>
      <t>Vsa dela, materiali in tehnike se predhodno uskladijo s predstavnikom ZVKDS</t>
    </r>
    <r>
      <rPr>
        <sz val="11"/>
        <color indexed="8"/>
        <rFont val="Arial Narrow"/>
        <family val="2"/>
      </rPr>
      <t xml:space="preserve">! Hkrati je potrebno tudi upoštevati:
</t>
    </r>
  </si>
  <si>
    <t>A 1.4</t>
  </si>
  <si>
    <r>
      <rPr>
        <sz val="11"/>
        <color indexed="8"/>
        <rFont val="Arial Narrow"/>
      </rPr>
      <t xml:space="preserve">Zagotovitev ustrezne fizične </t>
    </r>
    <r>
      <rPr>
        <b/>
        <sz val="11"/>
        <color indexed="8"/>
        <rFont val="Arial Narrow"/>
      </rPr>
      <t>dnevne zaščite objekta pred vremenskimi vplivi</t>
    </r>
    <r>
      <rPr>
        <sz val="11"/>
        <color indexed="8"/>
        <rFont val="Arial Narrow"/>
      </rPr>
      <t xml:space="preserve"> (vdor vode med izvedbo del na strehi) in možnimi poškodbami notranjih sestavin kulturnega spomenika zaradi izvedbe del (iztekanje vode iz betona v nižje etaže …) ter priprava terminskega plana, vezanega na vremenska tveganja.  Način zagotavljanja varnosti in  terminski plan predstaviti in uskladiti z naročnikom in strokovnim nadzorom pred začetkom izvedbe del.</t>
    </r>
  </si>
  <si>
    <t>A 2.18</t>
  </si>
  <si>
    <t>Odstranitev kritine. Vključno z iznosom in/ali prevozom na gradbiščno deponijo.</t>
  </si>
  <si>
    <r>
      <t>Odstranitev pločevinastih delov strehe</t>
    </r>
    <r>
      <rPr>
        <sz val="11"/>
        <color rgb="FFFF0000"/>
        <rFont val="Arial Narrow"/>
        <family val="2"/>
      </rPr>
      <t xml:space="preserve">-kleparskih izdelkov. </t>
    </r>
    <r>
      <rPr>
        <sz val="11"/>
        <color indexed="8"/>
        <rFont val="Arial Narrow"/>
        <family val="2"/>
      </rPr>
      <t>Vključno z iznosom in/ali prevozom na gradbiščno deponijo.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</si>
</sst>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quot;#,##0.00;&quot; &quot;"/>
    <numFmt numFmtId="165" formatCode="&quot; &quot;* #,##0.00&quot; € &quot;;&quot;-&quot;* #,##0.00&quot; € &quot;;&quot; &quot;* &quot;-&quot;??&quot; € &quot;"/>
  </numFmts>
  <fonts count="33">
    <font>
      <sz val="10"/>
      <color indexed="8"/>
      <name val="Arial CE"/>
    </font>
    <font>
      <sz val="11"/>
      <color indexed="8"/>
      <name val="Arial CE"/>
    </font>
    <font>
      <sz val="11"/>
      <color indexed="8"/>
      <name val="Arial Narrow"/>
    </font>
    <font>
      <sz val="10"/>
      <color indexed="8"/>
      <name val="Arial Narrow"/>
    </font>
    <font>
      <b/>
      <sz val="10"/>
      <color indexed="8"/>
      <name val="Arial Narrow"/>
    </font>
    <font>
      <b/>
      <sz val="11"/>
      <color indexed="8"/>
      <name val="Arial Narrow"/>
    </font>
    <font>
      <sz val="11"/>
      <color indexed="8"/>
      <name val="Raleway Regular"/>
    </font>
    <font>
      <sz val="10"/>
      <color indexed="11"/>
      <name val="Arial CE"/>
    </font>
    <font>
      <sz val="10"/>
      <color indexed="11"/>
      <name val="Arial Narrow"/>
    </font>
    <font>
      <b/>
      <sz val="10"/>
      <color indexed="11"/>
      <name val="Arial Narrow"/>
    </font>
    <font>
      <b/>
      <sz val="8"/>
      <color indexed="8"/>
      <name val="Arial Narrow"/>
    </font>
    <font>
      <u/>
      <sz val="11"/>
      <color indexed="8"/>
      <name val="Arial Narrow"/>
    </font>
    <font>
      <sz val="11"/>
      <color indexed="12"/>
      <name val="Arial Narrow"/>
    </font>
    <font>
      <b/>
      <sz val="11"/>
      <color indexed="12"/>
      <name val="Arial Narrow"/>
    </font>
    <font>
      <sz val="11"/>
      <color indexed="14"/>
      <name val="Arial Narrow"/>
    </font>
    <font>
      <u/>
      <sz val="11"/>
      <color indexed="14"/>
      <name val="Arial Narrow"/>
    </font>
    <font>
      <sz val="9"/>
      <color indexed="8"/>
      <name val="Arial Narrow"/>
    </font>
    <font>
      <b/>
      <sz val="11"/>
      <color indexed="11"/>
      <name val="Arial Narrow"/>
    </font>
    <font>
      <sz val="11"/>
      <color indexed="11"/>
      <name val="Arial Narrow"/>
    </font>
    <font>
      <b/>
      <sz val="10"/>
      <color indexed="14"/>
      <name val="Arial CE"/>
    </font>
    <font>
      <sz val="11"/>
      <color indexed="11"/>
      <name val="Arial CE"/>
    </font>
    <font>
      <sz val="9"/>
      <color indexed="11"/>
      <name val="Arial Narrow"/>
    </font>
    <font>
      <sz val="11"/>
      <color indexed="8"/>
      <name val="Arial Narrow"/>
      <family val="2"/>
    </font>
    <font>
      <sz val="10"/>
      <color indexed="8"/>
      <name val="Arial Narrow"/>
      <family val="2"/>
    </font>
    <font>
      <b/>
      <sz val="10"/>
      <color indexed="8"/>
      <name val="Arial Narrow"/>
      <family val="2"/>
    </font>
    <font>
      <b/>
      <sz val="11"/>
      <color indexed="8"/>
      <name val="Arial Narrow"/>
      <family val="2"/>
    </font>
    <font>
      <u/>
      <sz val="10"/>
      <color indexed="8"/>
      <name val="Arial Narrow"/>
      <family val="2"/>
    </font>
    <font>
      <sz val="11"/>
      <color indexed="11"/>
      <name val="Arial Narrow"/>
      <family val="2"/>
    </font>
    <font>
      <sz val="9"/>
      <color indexed="8"/>
      <name val="Arial Narrow"/>
      <family val="2"/>
    </font>
    <font>
      <sz val="10"/>
      <color indexed="11"/>
      <name val="Arial Narrow"/>
      <family val="2"/>
    </font>
    <font>
      <b/>
      <sz val="11"/>
      <color indexed="11"/>
      <name val="Arial Narrow"/>
      <family val="2"/>
    </font>
    <font>
      <b/>
      <sz val="10"/>
      <color indexed="11"/>
      <name val="Arial Narrow"/>
      <family val="2"/>
    </font>
    <font>
      <sz val="11"/>
      <color rgb="FFFF0000"/>
      <name val="Arial Narrow"/>
      <family val="2"/>
    </font>
  </fonts>
  <fills count="3">
    <fill>
      <patternFill patternType="none"/>
    </fill>
    <fill>
      <patternFill patternType="gray125"/>
    </fill>
    <fill>
      <patternFill patternType="solid">
        <fgColor indexed="9"/>
        <bgColor auto="1"/>
      </patternFill>
    </fill>
  </fills>
  <borders count="9">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3"/>
      </right>
      <top style="thin">
        <color indexed="8"/>
      </top>
      <bottom style="thin">
        <color indexed="10"/>
      </bottom>
      <diagonal/>
    </border>
    <border>
      <left style="thin">
        <color indexed="13"/>
      </left>
      <right style="thin">
        <color indexed="10"/>
      </right>
      <top style="thin">
        <color indexed="10"/>
      </top>
      <bottom style="thin">
        <color indexed="10"/>
      </bottom>
      <diagonal/>
    </border>
    <border>
      <left style="thin">
        <color indexed="10"/>
      </left>
      <right style="thin">
        <color indexed="13"/>
      </right>
      <top style="thin">
        <color indexed="10"/>
      </top>
      <bottom style="thin">
        <color indexed="10"/>
      </bottom>
      <diagonal/>
    </border>
  </borders>
  <cellStyleXfs count="1">
    <xf numFmtId="0" fontId="0" fillId="0" borderId="0" applyNumberFormat="0" applyFill="0" applyBorder="0" applyProtection="0"/>
  </cellStyleXfs>
  <cellXfs count="377">
    <xf numFmtId="0" fontId="0" fillId="0" borderId="0" xfId="0" applyFont="1" applyAlignment="1"/>
    <xf numFmtId="0" fontId="0" fillId="0" borderId="0" xfId="0" applyNumberFormat="1" applyFont="1" applyAlignment="1"/>
    <xf numFmtId="49" fontId="2" fillId="2" borderId="1" xfId="0" applyNumberFormat="1" applyFont="1" applyFill="1" applyBorder="1" applyAlignment="1">
      <alignment horizontal="left" vertical="top" wrapText="1"/>
    </xf>
    <xf numFmtId="0" fontId="0" fillId="2" borderId="1" xfId="0" applyFont="1" applyFill="1" applyBorder="1" applyAlignment="1"/>
    <xf numFmtId="49" fontId="0" fillId="2" borderId="1" xfId="0" applyNumberFormat="1" applyFont="1" applyFill="1" applyBorder="1" applyAlignment="1"/>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4" fontId="0" fillId="2" borderId="1" xfId="0" applyNumberFormat="1" applyFont="1" applyFill="1" applyBorder="1" applyAlignment="1"/>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xf>
    <xf numFmtId="0" fontId="0" fillId="2" borderId="1" xfId="0" applyFont="1" applyFill="1" applyBorder="1" applyAlignment="1">
      <alignment vertical="top"/>
    </xf>
    <xf numFmtId="0" fontId="0" fillId="0" borderId="0" xfId="0" applyNumberFormat="1" applyFont="1" applyAlignment="1"/>
    <xf numFmtId="2" fontId="3" fillId="2" borderId="1" xfId="0" applyNumberFormat="1" applyFont="1" applyFill="1" applyBorder="1" applyAlignment="1">
      <alignment vertical="top"/>
    </xf>
    <xf numFmtId="2" fontId="3" fillId="2" borderId="1" xfId="0" applyNumberFormat="1" applyFont="1" applyFill="1" applyBorder="1" applyAlignment="1">
      <alignment vertical="top" wrapText="1"/>
    </xf>
    <xf numFmtId="2" fontId="3" fillId="2" borderId="1" xfId="0" applyNumberFormat="1" applyFont="1" applyFill="1" applyBorder="1" applyAlignment="1">
      <alignment horizontal="left" vertical="top"/>
    </xf>
    <xf numFmtId="2" fontId="3" fillId="2" borderId="1" xfId="0" applyNumberFormat="1" applyFont="1" applyFill="1" applyBorder="1" applyAlignment="1"/>
    <xf numFmtId="2" fontId="6" fillId="2" borderId="1" xfId="0" applyNumberFormat="1" applyFont="1" applyFill="1" applyBorder="1" applyAlignment="1"/>
    <xf numFmtId="2" fontId="3" fillId="2" borderId="1" xfId="0" applyNumberFormat="1" applyFont="1" applyFill="1" applyBorder="1" applyAlignment="1">
      <alignment horizontal="left" vertical="top" wrapText="1"/>
    </xf>
    <xf numFmtId="2" fontId="6" fillId="2" borderId="1" xfId="0" applyNumberFormat="1" applyFont="1" applyFill="1" applyBorder="1" applyAlignment="1">
      <alignment vertical="top" wrapText="1"/>
    </xf>
    <xf numFmtId="2" fontId="6" fillId="2" borderId="1" xfId="0" applyNumberFormat="1" applyFont="1" applyFill="1" applyBorder="1" applyAlignment="1">
      <alignment horizontal="left" vertical="top" wrapText="1"/>
    </xf>
    <xf numFmtId="2" fontId="3" fillId="2" borderId="1" xfId="0" applyNumberFormat="1" applyFont="1" applyFill="1" applyBorder="1" applyAlignment="1">
      <alignment wrapText="1"/>
    </xf>
    <xf numFmtId="2" fontId="3" fillId="2" borderId="1" xfId="0" applyNumberFormat="1" applyFont="1" applyFill="1" applyBorder="1" applyAlignment="1">
      <alignment horizontal="left" wrapText="1"/>
    </xf>
    <xf numFmtId="2" fontId="2" fillId="2" borderId="1" xfId="0" applyNumberFormat="1" applyFont="1" applyFill="1" applyBorder="1" applyAlignment="1">
      <alignment vertical="top"/>
    </xf>
    <xf numFmtId="2" fontId="2" fillId="2" borderId="1" xfId="0" applyNumberFormat="1" applyFont="1" applyFill="1" applyBorder="1" applyAlignment="1">
      <alignment vertical="top" wrapText="1"/>
    </xf>
    <xf numFmtId="2" fontId="2" fillId="2" borderId="1" xfId="0" applyNumberFormat="1" applyFont="1" applyFill="1" applyBorder="1" applyAlignment="1">
      <alignment wrapText="1"/>
    </xf>
    <xf numFmtId="2" fontId="2" fillId="2" borderId="1" xfId="0" applyNumberFormat="1" applyFont="1" applyFill="1" applyBorder="1" applyAlignment="1">
      <alignment horizontal="left" wrapText="1"/>
    </xf>
    <xf numFmtId="2" fontId="2" fillId="2" borderId="1" xfId="0" applyNumberFormat="1" applyFont="1" applyFill="1" applyBorder="1" applyAlignment="1"/>
    <xf numFmtId="0" fontId="0" fillId="0" borderId="0" xfId="0" applyNumberFormat="1" applyFont="1" applyAlignment="1"/>
    <xf numFmtId="49" fontId="0" fillId="2" borderId="1" xfId="0" applyNumberFormat="1" applyFont="1" applyFill="1" applyBorder="1" applyAlignment="1">
      <alignment vertical="top"/>
    </xf>
    <xf numFmtId="49" fontId="4" fillId="2" borderId="1" xfId="0" applyNumberFormat="1" applyFont="1" applyFill="1" applyBorder="1" applyAlignment="1"/>
    <xf numFmtId="0" fontId="4" fillId="2" borderId="1" xfId="0" applyFont="1" applyFill="1" applyBorder="1" applyAlignment="1">
      <alignment horizontal="right"/>
    </xf>
    <xf numFmtId="0" fontId="4" fillId="2" borderId="1" xfId="0" applyFont="1" applyFill="1" applyBorder="1" applyAlignment="1">
      <alignment horizontal="left"/>
    </xf>
    <xf numFmtId="0" fontId="5" fillId="2" borderId="1" xfId="0" applyFont="1" applyFill="1" applyBorder="1" applyAlignment="1">
      <alignment horizontal="left"/>
    </xf>
    <xf numFmtId="0" fontId="3" fillId="2" borderId="1" xfId="0" applyFont="1" applyFill="1" applyBorder="1" applyAlignment="1"/>
    <xf numFmtId="49" fontId="5" fillId="2" borderId="1" xfId="0" applyNumberFormat="1" applyFont="1" applyFill="1" applyBorder="1" applyAlignment="1"/>
    <xf numFmtId="49" fontId="3" fillId="2" borderId="1" xfId="0" applyNumberFormat="1" applyFont="1" applyFill="1" applyBorder="1" applyAlignment="1">
      <alignment horizontal="center"/>
    </xf>
    <xf numFmtId="4" fontId="3" fillId="2" borderId="1" xfId="0" applyNumberFormat="1" applyFont="1" applyFill="1" applyBorder="1" applyAlignment="1">
      <alignment horizontal="right"/>
    </xf>
    <xf numFmtId="4" fontId="2" fillId="2" borderId="1" xfId="0" applyNumberFormat="1" applyFont="1" applyFill="1" applyBorder="1" applyAlignment="1"/>
    <xf numFmtId="49" fontId="7" fillId="2" borderId="1" xfId="0" applyNumberFormat="1" applyFont="1" applyFill="1" applyBorder="1" applyAlignment="1">
      <alignment vertical="top"/>
    </xf>
    <xf numFmtId="49" fontId="8" fillId="2" borderId="1" xfId="0" applyNumberFormat="1" applyFont="1" applyFill="1" applyBorder="1" applyAlignment="1">
      <alignment horizontal="left" vertical="top" wrapText="1"/>
    </xf>
    <xf numFmtId="49" fontId="8" fillId="2" borderId="1" xfId="0" applyNumberFormat="1" applyFont="1" applyFill="1" applyBorder="1" applyAlignment="1">
      <alignment horizontal="center"/>
    </xf>
    <xf numFmtId="49" fontId="8" fillId="2" borderId="1" xfId="0" applyNumberFormat="1" applyFont="1" applyFill="1" applyBorder="1" applyAlignment="1">
      <alignment horizontal="right"/>
    </xf>
    <xf numFmtId="49"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center"/>
    </xf>
    <xf numFmtId="4" fontId="3" fillId="2" borderId="1" xfId="0" applyNumberFormat="1" applyFont="1" applyFill="1" applyBorder="1" applyAlignment="1">
      <alignment horizontal="right" vertical="center"/>
    </xf>
    <xf numFmtId="0" fontId="0" fillId="2" borderId="1" xfId="0" applyFont="1" applyFill="1" applyBorder="1" applyAlignment="1">
      <alignment horizontal="right"/>
    </xf>
    <xf numFmtId="4" fontId="2" fillId="2" borderId="1" xfId="0" applyNumberFormat="1" applyFont="1" applyFill="1" applyBorder="1" applyAlignment="1">
      <alignment horizontal="right" vertical="center"/>
    </xf>
    <xf numFmtId="49" fontId="9" fillId="2" borderId="1" xfId="0" applyNumberFormat="1" applyFont="1" applyFill="1" applyBorder="1" applyAlignment="1"/>
    <xf numFmtId="0" fontId="7" fillId="2" borderId="1" xfId="0" applyFont="1" applyFill="1" applyBorder="1" applyAlignment="1"/>
    <xf numFmtId="49" fontId="9" fillId="2" borderId="1" xfId="0" applyNumberFormat="1" applyFont="1" applyFill="1" applyBorder="1" applyAlignment="1">
      <alignment horizontal="left" vertical="center" wrapText="1"/>
    </xf>
    <xf numFmtId="4" fontId="9" fillId="2" borderId="1" xfId="0" applyNumberFormat="1" applyFont="1" applyFill="1" applyBorder="1" applyAlignment="1">
      <alignment horizontal="center"/>
    </xf>
    <xf numFmtId="4" fontId="8" fillId="2" borderId="1" xfId="0" applyNumberFormat="1" applyFont="1" applyFill="1" applyBorder="1" applyAlignment="1">
      <alignment horizontal="right" vertical="center"/>
    </xf>
    <xf numFmtId="0" fontId="7" fillId="2" borderId="1" xfId="0" applyFont="1" applyFill="1" applyBorder="1" applyAlignment="1">
      <alignment vertical="top"/>
    </xf>
    <xf numFmtId="49" fontId="10"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center" vertical="center"/>
    </xf>
    <xf numFmtId="0" fontId="0" fillId="0" borderId="0" xfId="0" applyNumberFormat="1" applyFont="1" applyAlignment="1"/>
    <xf numFmtId="4" fontId="2" fillId="2" borderId="1" xfId="0" applyNumberFormat="1" applyFont="1" applyFill="1" applyBorder="1" applyAlignment="1">
      <alignment horizontal="right" vertical="top" wrapText="1"/>
    </xf>
    <xf numFmtId="4" fontId="2" fillId="2" borderId="1" xfId="0" applyNumberFormat="1" applyFont="1" applyFill="1" applyBorder="1" applyAlignment="1">
      <alignment horizontal="right" wrapText="1"/>
    </xf>
    <xf numFmtId="4" fontId="2" fillId="2" borderId="1" xfId="0" applyNumberFormat="1" applyFont="1" applyFill="1" applyBorder="1" applyAlignment="1">
      <alignment horizontal="right"/>
    </xf>
    <xf numFmtId="49" fontId="5" fillId="2" borderId="1" xfId="0" applyNumberFormat="1" applyFont="1" applyFill="1" applyBorder="1" applyAlignment="1">
      <alignment horizontal="right" vertical="top"/>
    </xf>
    <xf numFmtId="49" fontId="5" fillId="2" borderId="1" xfId="0" applyNumberFormat="1" applyFont="1" applyFill="1" applyBorder="1" applyAlignment="1">
      <alignment horizontal="left" vertical="top" wrapText="1"/>
    </xf>
    <xf numFmtId="49" fontId="2" fillId="2" borderId="1" xfId="0" applyNumberFormat="1" applyFont="1" applyFill="1" applyBorder="1" applyAlignment="1">
      <alignment vertical="top" wrapText="1"/>
    </xf>
    <xf numFmtId="49" fontId="2" fillId="2" borderId="1" xfId="0" applyNumberFormat="1" applyFont="1" applyFill="1" applyBorder="1" applyAlignment="1">
      <alignment horizontal="right" vertical="center"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top"/>
    </xf>
    <xf numFmtId="49" fontId="2" fillId="2" borderId="1" xfId="0" applyNumberFormat="1" applyFont="1" applyFill="1" applyBorder="1" applyAlignment="1">
      <alignment horizontal="center"/>
    </xf>
    <xf numFmtId="0" fontId="2" fillId="2" borderId="1" xfId="0" applyFont="1" applyFill="1" applyBorder="1" applyAlignment="1">
      <alignment vertical="top"/>
    </xf>
    <xf numFmtId="49" fontId="5" fillId="2" borderId="1" xfId="0" applyNumberFormat="1" applyFont="1" applyFill="1" applyBorder="1" applyAlignment="1">
      <alignment horizontal="center"/>
    </xf>
    <xf numFmtId="4" fontId="5" fillId="2" borderId="1" xfId="0" applyNumberFormat="1" applyFont="1" applyFill="1" applyBorder="1" applyAlignment="1">
      <alignment horizontal="right"/>
    </xf>
    <xf numFmtId="0" fontId="0" fillId="0" borderId="0" xfId="0" applyNumberFormat="1" applyFont="1" applyAlignment="1"/>
    <xf numFmtId="0" fontId="2" fillId="2" borderId="1" xfId="0" applyFont="1" applyFill="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applyAlignment="1">
      <alignment horizontal="left" wrapText="1"/>
    </xf>
    <xf numFmtId="0" fontId="2" fillId="2" borderId="1" xfId="0" applyFont="1" applyFill="1" applyBorder="1" applyAlignment="1">
      <alignment horizontal="center"/>
    </xf>
    <xf numFmtId="4" fontId="2" fillId="2" borderId="1" xfId="0" applyNumberFormat="1" applyFont="1" applyFill="1" applyBorder="1" applyAlignment="1">
      <alignment horizontal="left" vertical="top" wrapText="1"/>
    </xf>
    <xf numFmtId="4" fontId="2" fillId="2" borderId="1" xfId="0" applyNumberFormat="1" applyFont="1" applyFill="1" applyBorder="1" applyAlignment="1">
      <alignment horizontal="right" vertical="top"/>
    </xf>
    <xf numFmtId="0" fontId="5" fillId="2" borderId="1" xfId="0" applyFont="1" applyFill="1" applyBorder="1" applyAlignment="1">
      <alignment horizontal="right" vertical="top"/>
    </xf>
    <xf numFmtId="0" fontId="0" fillId="0" borderId="0" xfId="0" applyNumberFormat="1" applyFont="1" applyAlignment="1"/>
    <xf numFmtId="0" fontId="12" fillId="2" borderId="1" xfId="0" applyFont="1" applyFill="1" applyBorder="1" applyAlignment="1">
      <alignment vertical="top"/>
    </xf>
    <xf numFmtId="2" fontId="12" fillId="2" borderId="1" xfId="0" applyNumberFormat="1" applyFont="1" applyFill="1" applyBorder="1" applyAlignment="1">
      <alignment vertical="top" wrapText="1"/>
    </xf>
    <xf numFmtId="0" fontId="12" fillId="2" borderId="1" xfId="0" applyFont="1" applyFill="1" applyBorder="1" applyAlignment="1">
      <alignment wrapText="1"/>
    </xf>
    <xf numFmtId="0" fontId="12" fillId="2" borderId="1" xfId="0" applyFont="1" applyFill="1" applyBorder="1" applyAlignment="1">
      <alignment vertical="top" wrapText="1"/>
    </xf>
    <xf numFmtId="4" fontId="12" fillId="2" borderId="1" xfId="0" applyNumberFormat="1" applyFont="1" applyFill="1" applyBorder="1" applyAlignment="1">
      <alignment horizontal="left" wrapText="1"/>
    </xf>
    <xf numFmtId="165" fontId="12" fillId="2" borderId="1" xfId="0" applyNumberFormat="1" applyFont="1" applyFill="1" applyBorder="1" applyAlignment="1"/>
    <xf numFmtId="49" fontId="13" fillId="2" borderId="1" xfId="0" applyNumberFormat="1" applyFont="1" applyFill="1" applyBorder="1" applyAlignment="1">
      <alignment horizontal="right" vertical="top"/>
    </xf>
    <xf numFmtId="49" fontId="13" fillId="2" borderId="1" xfId="0" applyNumberFormat="1" applyFont="1" applyFill="1" applyBorder="1" applyAlignment="1">
      <alignment horizontal="left" vertical="top" wrapText="1"/>
    </xf>
    <xf numFmtId="0" fontId="12" fillId="2" borderId="1" xfId="0" applyFont="1" applyFill="1" applyBorder="1" applyAlignment="1"/>
    <xf numFmtId="2" fontId="13" fillId="2" borderId="1" xfId="0" applyNumberFormat="1" applyFont="1" applyFill="1" applyBorder="1" applyAlignment="1">
      <alignment horizontal="left" vertical="top" wrapText="1"/>
    </xf>
    <xf numFmtId="4" fontId="13" fillId="2" borderId="1" xfId="0" applyNumberFormat="1" applyFont="1" applyFill="1" applyBorder="1" applyAlignment="1">
      <alignment horizontal="center"/>
    </xf>
    <xf numFmtId="4" fontId="13" fillId="2" borderId="1" xfId="0" applyNumberFormat="1" applyFont="1" applyFill="1" applyBorder="1" applyAlignment="1">
      <alignment horizontal="right"/>
    </xf>
    <xf numFmtId="4" fontId="12" fillId="2" borderId="1" xfId="0" applyNumberFormat="1" applyFont="1" applyFill="1" applyBorder="1" applyAlignment="1"/>
    <xf numFmtId="0" fontId="12" fillId="2" borderId="1" xfId="0" applyFont="1" applyFill="1" applyBorder="1" applyAlignment="1">
      <alignment horizontal="right" vertical="top"/>
    </xf>
    <xf numFmtId="49" fontId="12" fillId="2" borderId="1" xfId="0" applyNumberFormat="1" applyFont="1" applyFill="1" applyBorder="1" applyAlignment="1">
      <alignment horizontal="left" vertical="top" wrapText="1"/>
    </xf>
    <xf numFmtId="0" fontId="12" fillId="2" borderId="2" xfId="0" applyFont="1" applyFill="1" applyBorder="1" applyAlignment="1">
      <alignment vertical="top"/>
    </xf>
    <xf numFmtId="49" fontId="12" fillId="2" borderId="3" xfId="0" applyNumberFormat="1" applyFont="1" applyFill="1" applyBorder="1" applyAlignment="1">
      <alignment horizontal="right" vertical="center" wrapText="1"/>
    </xf>
    <xf numFmtId="49" fontId="12" fillId="2" borderId="3" xfId="0" applyNumberFormat="1" applyFont="1" applyFill="1" applyBorder="1" applyAlignment="1">
      <alignment horizontal="left" vertical="center" wrapText="1"/>
    </xf>
    <xf numFmtId="49" fontId="12" fillId="2" borderId="3" xfId="0" applyNumberFormat="1" applyFont="1" applyFill="1" applyBorder="1" applyAlignment="1">
      <alignment vertical="center" wrapText="1"/>
    </xf>
    <xf numFmtId="0" fontId="12" fillId="2" borderId="4" xfId="0" applyFont="1" applyFill="1" applyBorder="1" applyAlignment="1">
      <alignment vertical="top"/>
    </xf>
    <xf numFmtId="2" fontId="12" fillId="2" borderId="5" xfId="0" applyNumberFormat="1" applyFont="1" applyFill="1" applyBorder="1" applyAlignment="1">
      <alignment vertical="top" wrapText="1"/>
    </xf>
    <xf numFmtId="0" fontId="12" fillId="2" borderId="5" xfId="0" applyFont="1" applyFill="1" applyBorder="1" applyAlignment="1"/>
    <xf numFmtId="165" fontId="12" fillId="2" borderId="6" xfId="0" applyNumberFormat="1" applyFont="1" applyFill="1" applyBorder="1" applyAlignment="1"/>
    <xf numFmtId="49" fontId="12" fillId="2" borderId="7" xfId="0" applyNumberFormat="1" applyFont="1" applyFill="1" applyBorder="1" applyAlignment="1">
      <alignment horizontal="right" vertical="top"/>
    </xf>
    <xf numFmtId="49" fontId="12" fillId="2" borderId="1" xfId="0" applyNumberFormat="1" applyFont="1" applyFill="1" applyBorder="1" applyAlignment="1">
      <alignment horizontal="center"/>
    </xf>
    <xf numFmtId="4" fontId="12" fillId="2" borderId="1" xfId="0" applyNumberFormat="1" applyFont="1" applyFill="1" applyBorder="1" applyAlignment="1">
      <alignment horizontal="right"/>
    </xf>
    <xf numFmtId="165" fontId="12" fillId="2" borderId="8" xfId="0" applyNumberFormat="1" applyFont="1" applyFill="1" applyBorder="1" applyAlignment="1"/>
    <xf numFmtId="0" fontId="0" fillId="0" borderId="0" xfId="0" applyNumberFormat="1" applyFont="1" applyAlignment="1"/>
    <xf numFmtId="0" fontId="2" fillId="2" borderId="1" xfId="0" applyFont="1" applyFill="1" applyBorder="1" applyAlignment="1">
      <alignment wrapText="1"/>
    </xf>
    <xf numFmtId="0" fontId="2" fillId="2" borderId="1" xfId="0" applyFont="1" applyFill="1" applyBorder="1" applyAlignment="1"/>
    <xf numFmtId="4" fontId="5" fillId="2" borderId="1" xfId="0" applyNumberFormat="1" applyFont="1" applyFill="1" applyBorder="1" applyAlignment="1">
      <alignment horizontal="center"/>
    </xf>
    <xf numFmtId="49" fontId="2" fillId="2" borderId="1" xfId="0" applyNumberFormat="1" applyFont="1" applyFill="1" applyBorder="1" applyAlignment="1">
      <alignment vertical="top"/>
    </xf>
    <xf numFmtId="0" fontId="14" fillId="2" borderId="1" xfId="0" applyFont="1" applyFill="1" applyBorder="1" applyAlignment="1">
      <alignment horizontal="left" vertical="top" wrapText="1"/>
    </xf>
    <xf numFmtId="4" fontId="14" fillId="2" borderId="1" xfId="0" applyNumberFormat="1" applyFont="1" applyFill="1" applyBorder="1" applyAlignment="1">
      <alignment horizontal="left" vertical="top" wrapText="1"/>
    </xf>
    <xf numFmtId="0" fontId="2" fillId="2" borderId="1" xfId="0" applyFont="1" applyFill="1" applyBorder="1" applyAlignment="1">
      <alignment horizontal="right" vertical="top"/>
    </xf>
    <xf numFmtId="4" fontId="2" fillId="2" borderId="1" xfId="0" applyNumberFormat="1" applyFont="1" applyFill="1" applyBorder="1" applyAlignment="1">
      <alignment horizontal="center"/>
    </xf>
    <xf numFmtId="4" fontId="5" fillId="2" borderId="1" xfId="0" applyNumberFormat="1" applyFont="1" applyFill="1" applyBorder="1" applyAlignment="1"/>
    <xf numFmtId="0" fontId="0" fillId="0" borderId="0" xfId="0" applyNumberFormat="1" applyFont="1" applyAlignment="1"/>
    <xf numFmtId="0" fontId="0" fillId="0" borderId="0" xfId="0" applyNumberFormat="1" applyFont="1" applyAlignment="1"/>
    <xf numFmtId="0" fontId="5" fillId="2" borderId="1" xfId="0" applyFont="1" applyFill="1" applyBorder="1" applyAlignment="1">
      <alignment horizontal="left" vertical="top" wrapText="1"/>
    </xf>
    <xf numFmtId="0" fontId="0" fillId="0" borderId="0" xfId="0" applyNumberFormat="1" applyFont="1" applyAlignment="1"/>
    <xf numFmtId="4" fontId="2" fillId="2" borderId="1" xfId="0" applyNumberFormat="1" applyFont="1" applyFill="1" applyBorder="1" applyAlignment="1">
      <alignment wrapText="1"/>
    </xf>
    <xf numFmtId="49" fontId="2" fillId="2" borderId="1" xfId="0" applyNumberFormat="1" applyFont="1" applyFill="1" applyBorder="1" applyAlignment="1">
      <alignment wrapText="1"/>
    </xf>
    <xf numFmtId="0" fontId="0" fillId="0" borderId="0" xfId="0" applyNumberFormat="1" applyFont="1" applyAlignment="1"/>
    <xf numFmtId="49" fontId="2" fillId="2" borderId="1" xfId="0" applyNumberFormat="1" applyFont="1" applyFill="1" applyBorder="1" applyAlignment="1">
      <alignment horizontal="right"/>
    </xf>
    <xf numFmtId="0" fontId="0" fillId="0" borderId="0" xfId="0" applyNumberFormat="1" applyFont="1" applyAlignment="1"/>
    <xf numFmtId="49" fontId="2" fillId="2" borderId="1" xfId="0" applyNumberFormat="1" applyFont="1" applyFill="1" applyBorder="1" applyAlignment="1">
      <alignment horizontal="right" wrapText="1"/>
    </xf>
    <xf numFmtId="0" fontId="17" fillId="2" borderId="1" xfId="0" applyFont="1" applyFill="1" applyBorder="1" applyAlignment="1">
      <alignment horizontal="right" vertical="top"/>
    </xf>
    <xf numFmtId="0" fontId="17" fillId="2" borderId="1" xfId="0" applyFont="1" applyFill="1" applyBorder="1" applyAlignment="1">
      <alignment horizontal="left" vertical="top" wrapText="1"/>
    </xf>
    <xf numFmtId="4" fontId="17" fillId="2" borderId="1" xfId="0" applyNumberFormat="1" applyFont="1" applyFill="1" applyBorder="1" applyAlignment="1">
      <alignment horizontal="right"/>
    </xf>
    <xf numFmtId="4" fontId="18" fillId="2" borderId="1" xfId="0" applyNumberFormat="1" applyFont="1" applyFill="1" applyBorder="1" applyAlignment="1">
      <alignment horizontal="right"/>
    </xf>
    <xf numFmtId="49" fontId="18" fillId="2" borderId="1" xfId="0" applyNumberFormat="1" applyFont="1" applyFill="1" applyBorder="1" applyAlignment="1">
      <alignment horizontal="right" vertical="top"/>
    </xf>
    <xf numFmtId="49" fontId="18" fillId="2" borderId="1" xfId="0" applyNumberFormat="1" applyFont="1" applyFill="1" applyBorder="1" applyAlignment="1">
      <alignment horizontal="left" vertical="top" wrapText="1"/>
    </xf>
    <xf numFmtId="49" fontId="18" fillId="2" borderId="1" xfId="0" applyNumberFormat="1" applyFont="1" applyFill="1" applyBorder="1" applyAlignment="1">
      <alignment horizontal="right"/>
    </xf>
    <xf numFmtId="49" fontId="5" fillId="2" borderId="1" xfId="0" applyNumberFormat="1" applyFont="1" applyFill="1" applyBorder="1" applyAlignment="1">
      <alignment horizontal="right"/>
    </xf>
    <xf numFmtId="0" fontId="0" fillId="0" borderId="0" xfId="0" applyNumberFormat="1" applyFont="1" applyAlignment="1"/>
    <xf numFmtId="0" fontId="19" fillId="2" borderId="1" xfId="0" applyFont="1" applyFill="1" applyBorder="1" applyAlignment="1"/>
    <xf numFmtId="49" fontId="19" fillId="2" borderId="1" xfId="0" applyNumberFormat="1" applyFont="1" applyFill="1" applyBorder="1" applyAlignment="1"/>
    <xf numFmtId="49" fontId="18" fillId="2" borderId="1" xfId="0" applyNumberFormat="1" applyFont="1" applyFill="1" applyBorder="1" applyAlignment="1">
      <alignment horizontal="center"/>
    </xf>
    <xf numFmtId="4" fontId="18" fillId="2" borderId="1" xfId="0" applyNumberFormat="1" applyFont="1" applyFill="1" applyBorder="1" applyAlignment="1"/>
    <xf numFmtId="4" fontId="18" fillId="2" borderId="1" xfId="0" applyNumberFormat="1" applyFont="1" applyFill="1" applyBorder="1" applyAlignment="1">
      <alignment horizontal="center"/>
    </xf>
    <xf numFmtId="0" fontId="0" fillId="0" borderId="0" xfId="0" applyNumberFormat="1" applyFont="1" applyAlignment="1"/>
    <xf numFmtId="49" fontId="20" fillId="2" borderId="1" xfId="0" applyNumberFormat="1" applyFont="1" applyFill="1" applyBorder="1" applyAlignment="1"/>
    <xf numFmtId="49" fontId="7" fillId="2" borderId="1" xfId="0" applyNumberFormat="1" applyFont="1" applyFill="1" applyBorder="1" applyAlignment="1">
      <alignment vertical="top" wrapText="1"/>
    </xf>
    <xf numFmtId="4" fontId="17" fillId="2" borderId="1" xfId="0" applyNumberFormat="1" applyFont="1" applyFill="1" applyBorder="1" applyAlignment="1">
      <alignment horizontal="center"/>
    </xf>
    <xf numFmtId="2" fontId="17" fillId="2" borderId="1" xfId="0" applyNumberFormat="1" applyFont="1" applyFill="1" applyBorder="1" applyAlignment="1">
      <alignment horizontal="left" vertical="top" wrapText="1"/>
    </xf>
    <xf numFmtId="2" fontId="7" fillId="2" borderId="1" xfId="0" applyNumberFormat="1" applyFont="1" applyFill="1" applyBorder="1" applyAlignment="1">
      <alignment vertical="top" wrapText="1"/>
    </xf>
    <xf numFmtId="4" fontId="18" fillId="2" borderId="1" xfId="0" applyNumberFormat="1" applyFont="1" applyFill="1" applyBorder="1" applyAlignment="1">
      <alignment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17" fillId="2" borderId="1" xfId="0" applyNumberFormat="1" applyFont="1" applyFill="1" applyBorder="1" applyAlignment="1">
      <alignment horizontal="right" vertical="top"/>
    </xf>
    <xf numFmtId="49" fontId="17" fillId="2" borderId="1" xfId="0" applyNumberFormat="1" applyFont="1" applyFill="1" applyBorder="1" applyAlignment="1">
      <alignment horizontal="left" vertical="top" wrapText="1"/>
    </xf>
    <xf numFmtId="49" fontId="18" fillId="2" borderId="1" xfId="0" applyNumberFormat="1" applyFont="1" applyFill="1" applyBorder="1" applyAlignment="1">
      <alignment horizontal="right" vertical="center" wrapText="1"/>
    </xf>
    <xf numFmtId="49" fontId="18" fillId="2" borderId="1" xfId="0" applyNumberFormat="1"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right" vertical="top"/>
    </xf>
    <xf numFmtId="2" fontId="18"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justify" vertical="top" wrapText="1"/>
    </xf>
    <xf numFmtId="2" fontId="18" fillId="2" borderId="1" xfId="0" applyNumberFormat="1" applyFont="1" applyFill="1" applyBorder="1" applyAlignment="1">
      <alignment horizontal="right" vertical="top"/>
    </xf>
    <xf numFmtId="4" fontId="18" fillId="2" borderId="1" xfId="0" applyNumberFormat="1" applyFont="1" applyFill="1" applyBorder="1" applyAlignment="1">
      <alignment horizontal="right" vertical="top"/>
    </xf>
    <xf numFmtId="49" fontId="17" fillId="2" borderId="1" xfId="0" applyNumberFormat="1"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18" fillId="2" borderId="1" xfId="0" applyFont="1" applyFill="1" applyBorder="1" applyAlignment="1">
      <alignment vertical="top"/>
    </xf>
    <xf numFmtId="4" fontId="18" fillId="2" borderId="1" xfId="0" applyNumberFormat="1" applyFont="1" applyFill="1" applyBorder="1" applyAlignment="1">
      <alignment vertical="top" wrapText="1"/>
    </xf>
    <xf numFmtId="4" fontId="18" fillId="2" borderId="1" xfId="0" applyNumberFormat="1" applyFont="1" applyFill="1" applyBorder="1" applyAlignment="1">
      <alignment horizontal="left" wrapText="1"/>
    </xf>
    <xf numFmtId="4" fontId="17" fillId="2" borderId="1" xfId="0" applyNumberFormat="1" applyFont="1" applyFill="1" applyBorder="1" applyAlignment="1">
      <alignment horizontal="left" vertical="top" wrapText="1"/>
    </xf>
    <xf numFmtId="49" fontId="18" fillId="2" borderId="1" xfId="0" applyNumberFormat="1" applyFont="1" applyFill="1" applyBorder="1" applyAlignment="1">
      <alignment vertical="center" wrapText="1"/>
    </xf>
    <xf numFmtId="4" fontId="18" fillId="2" borderId="1" xfId="0" applyNumberFormat="1" applyFont="1" applyFill="1" applyBorder="1" applyAlignment="1">
      <alignment horizontal="left" vertical="top" wrapText="1"/>
    </xf>
    <xf numFmtId="4" fontId="8" fillId="2" borderId="1" xfId="0" applyNumberFormat="1" applyFont="1" applyFill="1" applyBorder="1" applyAlignment="1">
      <alignment horizontal="justify" vertical="top" wrapText="1"/>
    </xf>
    <xf numFmtId="0" fontId="0" fillId="0" borderId="0" xfId="0" applyNumberFormat="1" applyFont="1" applyAlignment="1"/>
    <xf numFmtId="0" fontId="18" fillId="2" borderId="1" xfId="0" applyFont="1" applyFill="1" applyBorder="1" applyAlignment="1"/>
    <xf numFmtId="49" fontId="7" fillId="2" borderId="1" xfId="0" applyNumberFormat="1" applyFont="1" applyFill="1" applyBorder="1" applyAlignment="1">
      <alignment wrapText="1"/>
    </xf>
    <xf numFmtId="0" fontId="18" fillId="2" borderId="1" xfId="0" applyFont="1" applyFill="1" applyBorder="1" applyAlignment="1">
      <alignment horizontal="left" vertical="top" wrapText="1"/>
    </xf>
    <xf numFmtId="0" fontId="0" fillId="0" borderId="0" xfId="0" applyNumberFormat="1" applyFont="1" applyAlignment="1"/>
    <xf numFmtId="49" fontId="18" fillId="2" borderId="1" xfId="0" applyNumberFormat="1" applyFont="1" applyFill="1" applyBorder="1" applyAlignment="1">
      <alignment horizontal="center" vertical="top"/>
    </xf>
    <xf numFmtId="4" fontId="18" fillId="2" borderId="1" xfId="0" applyNumberFormat="1" applyFont="1" applyFill="1" applyBorder="1" applyAlignment="1">
      <alignment vertical="top"/>
    </xf>
    <xf numFmtId="4" fontId="7" fillId="2" borderId="1" xfId="0" applyNumberFormat="1" applyFont="1" applyFill="1" applyBorder="1" applyAlignment="1"/>
    <xf numFmtId="49" fontId="22" fillId="2" borderId="1" xfId="0" applyNumberFormat="1" applyFont="1" applyFill="1" applyBorder="1" applyAlignment="1"/>
    <xf numFmtId="4" fontId="22" fillId="2" borderId="1" xfId="0" applyNumberFormat="1" applyFont="1" applyFill="1" applyBorder="1" applyAlignment="1"/>
    <xf numFmtId="49" fontId="23" fillId="2" borderId="1" xfId="0" applyNumberFormat="1" applyFont="1" applyFill="1" applyBorder="1" applyAlignment="1"/>
    <xf numFmtId="4" fontId="23" fillId="2" borderId="1" xfId="0" applyNumberFormat="1" applyFont="1" applyFill="1" applyBorder="1" applyAlignment="1"/>
    <xf numFmtId="0" fontId="22" fillId="2" borderId="1" xfId="0" applyFont="1" applyFill="1" applyBorder="1" applyAlignment="1"/>
    <xf numFmtId="0" fontId="23" fillId="2" borderId="1" xfId="0" applyFont="1" applyFill="1" applyBorder="1" applyAlignment="1"/>
    <xf numFmtId="0" fontId="23" fillId="2" borderId="1" xfId="0" applyFont="1" applyFill="1" applyBorder="1" applyAlignment="1">
      <alignment horizontal="left" vertical="top" wrapText="1"/>
    </xf>
    <xf numFmtId="4" fontId="23" fillId="2" borderId="1" xfId="0" applyNumberFormat="1" applyFont="1" applyFill="1" applyBorder="1" applyAlignment="1">
      <alignment horizontal="center"/>
    </xf>
    <xf numFmtId="0" fontId="24" fillId="2" borderId="1" xfId="0" applyFont="1" applyFill="1" applyBorder="1" applyAlignment="1">
      <alignment vertical="center"/>
    </xf>
    <xf numFmtId="164" fontId="23" fillId="2" borderId="1" xfId="0" applyNumberFormat="1" applyFont="1" applyFill="1" applyBorder="1" applyAlignment="1"/>
    <xf numFmtId="49" fontId="22" fillId="2" borderId="1" xfId="0" applyNumberFormat="1" applyFont="1" applyFill="1" applyBorder="1" applyAlignment="1">
      <alignment wrapText="1"/>
    </xf>
    <xf numFmtId="164" fontId="22" fillId="2" borderId="1" xfId="0" applyNumberFormat="1" applyFont="1" applyFill="1" applyBorder="1" applyAlignment="1"/>
    <xf numFmtId="49" fontId="25" fillId="2" borderId="1" xfId="0" applyNumberFormat="1" applyFont="1" applyFill="1" applyBorder="1" applyAlignment="1">
      <alignment vertical="center"/>
    </xf>
    <xf numFmtId="49" fontId="24" fillId="2" borderId="1" xfId="0" applyNumberFormat="1" applyFont="1" applyFill="1" applyBorder="1" applyAlignment="1">
      <alignment vertical="center"/>
    </xf>
    <xf numFmtId="0" fontId="23" fillId="2" borderId="1" xfId="0" applyFont="1" applyFill="1" applyBorder="1" applyAlignment="1">
      <alignment vertical="center"/>
    </xf>
    <xf numFmtId="49" fontId="23" fillId="2" borderId="1" xfId="0" applyNumberFormat="1" applyFont="1" applyFill="1" applyBorder="1" applyAlignment="1">
      <alignment vertical="center"/>
    </xf>
    <xf numFmtId="49" fontId="23" fillId="2" borderId="1" xfId="0" applyNumberFormat="1" applyFont="1" applyFill="1" applyBorder="1" applyAlignment="1">
      <alignment vertical="top" wrapText="1"/>
    </xf>
    <xf numFmtId="49" fontId="23" fillId="2" borderId="1" xfId="0" applyNumberFormat="1" applyFont="1" applyFill="1" applyBorder="1" applyAlignment="1">
      <alignment vertical="top"/>
    </xf>
    <xf numFmtId="0" fontId="23" fillId="2" borderId="1" xfId="0" applyFont="1" applyFill="1" applyBorder="1" applyAlignment="1">
      <alignment vertical="top"/>
    </xf>
    <xf numFmtId="0" fontId="23" fillId="0" borderId="0" xfId="0" applyNumberFormat="1" applyFont="1" applyAlignment="1"/>
    <xf numFmtId="49" fontId="25" fillId="2" borderId="1" xfId="0" applyNumberFormat="1" applyFont="1" applyFill="1" applyBorder="1" applyAlignment="1">
      <alignment horizontal="left" vertical="top" wrapText="1"/>
    </xf>
    <xf numFmtId="49" fontId="22" fillId="2" borderId="1" xfId="0" applyNumberFormat="1" applyFont="1" applyFill="1" applyBorder="1" applyAlignment="1">
      <alignment horizontal="right" vertical="top"/>
    </xf>
    <xf numFmtId="49" fontId="27" fillId="2" borderId="1" xfId="0" applyNumberFormat="1" applyFont="1" applyFill="1" applyBorder="1" applyAlignment="1">
      <alignment horizontal="right" vertical="top"/>
    </xf>
    <xf numFmtId="0" fontId="22" fillId="2" borderId="1" xfId="0" applyFont="1" applyFill="1" applyBorder="1" applyAlignment="1">
      <alignment vertical="top"/>
    </xf>
    <xf numFmtId="2" fontId="22" fillId="2" borderId="1" xfId="0" applyNumberFormat="1" applyFont="1" applyFill="1" applyBorder="1" applyAlignment="1">
      <alignment vertical="top" wrapText="1"/>
    </xf>
    <xf numFmtId="4" fontId="22" fillId="2" borderId="1" xfId="0" applyNumberFormat="1" applyFont="1" applyFill="1" applyBorder="1" applyAlignment="1">
      <alignment wrapText="1"/>
    </xf>
    <xf numFmtId="4" fontId="22" fillId="2" borderId="1" xfId="0" applyNumberFormat="1" applyFont="1" applyFill="1" applyBorder="1" applyAlignment="1">
      <alignment vertical="top" wrapText="1"/>
    </xf>
    <xf numFmtId="4" fontId="22" fillId="2" borderId="1" xfId="0" applyNumberFormat="1" applyFont="1" applyFill="1" applyBorder="1" applyAlignment="1">
      <alignment horizontal="left" wrapText="1"/>
    </xf>
    <xf numFmtId="49" fontId="25" fillId="2" borderId="1" xfId="0" applyNumberFormat="1" applyFont="1" applyFill="1" applyBorder="1" applyAlignment="1">
      <alignment horizontal="right" vertical="top"/>
    </xf>
    <xf numFmtId="2" fontId="25" fillId="2" borderId="1" xfId="0" applyNumberFormat="1" applyFont="1" applyFill="1" applyBorder="1" applyAlignment="1">
      <alignment horizontal="left" vertical="top" wrapText="1"/>
    </xf>
    <xf numFmtId="4" fontId="25" fillId="2" borderId="1" xfId="0" applyNumberFormat="1" applyFont="1" applyFill="1" applyBorder="1" applyAlignment="1">
      <alignment horizontal="center"/>
    </xf>
    <xf numFmtId="4" fontId="25" fillId="2" borderId="1" xfId="0" applyNumberFormat="1" applyFont="1" applyFill="1" applyBorder="1" applyAlignment="1">
      <alignment horizontal="right"/>
    </xf>
    <xf numFmtId="0" fontId="25" fillId="2" borderId="1" xfId="0" applyFont="1" applyFill="1" applyBorder="1" applyAlignment="1">
      <alignment horizontal="right" vertical="top"/>
    </xf>
    <xf numFmtId="49" fontId="22" fillId="2" borderId="1" xfId="0" applyNumberFormat="1" applyFont="1" applyFill="1" applyBorder="1" applyAlignment="1">
      <alignment horizontal="right" vertical="center" wrapText="1"/>
    </xf>
    <xf numFmtId="49" fontId="22" fillId="2" borderId="1" xfId="0" applyNumberFormat="1" applyFont="1" applyFill="1" applyBorder="1" applyAlignment="1">
      <alignment horizontal="left" vertical="center" wrapText="1"/>
    </xf>
    <xf numFmtId="49" fontId="22" fillId="2" borderId="1" xfId="0" applyNumberFormat="1" applyFont="1" applyFill="1" applyBorder="1" applyAlignment="1">
      <alignment vertical="center" wrapText="1"/>
    </xf>
    <xf numFmtId="49" fontId="22" fillId="2" borderId="1" xfId="0" applyNumberFormat="1" applyFont="1" applyFill="1" applyBorder="1" applyAlignment="1">
      <alignment horizontal="left" vertical="top" wrapText="1"/>
    </xf>
    <xf numFmtId="49" fontId="22" fillId="2" borderId="1" xfId="0" applyNumberFormat="1" applyFont="1" applyFill="1" applyBorder="1" applyAlignment="1">
      <alignment horizontal="center"/>
    </xf>
    <xf numFmtId="4" fontId="22" fillId="2" borderId="1" xfId="0" applyNumberFormat="1" applyFont="1" applyFill="1" applyBorder="1" applyAlignment="1">
      <alignment horizontal="right"/>
    </xf>
    <xf numFmtId="4" fontId="22" fillId="2" borderId="1" xfId="0" applyNumberFormat="1" applyFont="1" applyFill="1" applyBorder="1" applyAlignment="1">
      <alignment horizontal="center"/>
    </xf>
    <xf numFmtId="2" fontId="23" fillId="2" borderId="1" xfId="0" applyNumberFormat="1" applyFont="1" applyFill="1" applyBorder="1" applyAlignment="1">
      <alignment horizontal="justify" vertical="top" wrapText="1"/>
    </xf>
    <xf numFmtId="49" fontId="23" fillId="2" borderId="1" xfId="0" applyNumberFormat="1" applyFont="1" applyFill="1" applyBorder="1" applyAlignment="1">
      <alignment horizontal="left" vertical="top" wrapText="1"/>
    </xf>
    <xf numFmtId="2" fontId="22" fillId="2" borderId="1" xfId="0" applyNumberFormat="1" applyFont="1" applyFill="1" applyBorder="1" applyAlignment="1">
      <alignment horizontal="left" vertical="top" wrapText="1"/>
    </xf>
    <xf numFmtId="49" fontId="27" fillId="2" borderId="1" xfId="0" applyNumberFormat="1" applyFont="1" applyFill="1" applyBorder="1" applyAlignment="1">
      <alignment horizontal="left" vertical="top" wrapText="1"/>
    </xf>
    <xf numFmtId="4" fontId="27" fillId="2" borderId="1" xfId="0" applyNumberFormat="1" applyFont="1" applyFill="1" applyBorder="1" applyAlignment="1">
      <alignment horizontal="center"/>
    </xf>
    <xf numFmtId="4" fontId="27" fillId="2" borderId="1" xfId="0" applyNumberFormat="1" applyFont="1" applyFill="1" applyBorder="1" applyAlignment="1">
      <alignment horizontal="right"/>
    </xf>
    <xf numFmtId="4" fontId="27" fillId="2" borderId="1" xfId="0" applyNumberFormat="1" applyFont="1" applyFill="1" applyBorder="1" applyAlignment="1"/>
    <xf numFmtId="0" fontId="29" fillId="2" borderId="1" xfId="0" applyFont="1" applyFill="1" applyBorder="1" applyAlignment="1"/>
    <xf numFmtId="49" fontId="27" fillId="2" borderId="1" xfId="0" applyNumberFormat="1" applyFont="1" applyFill="1" applyBorder="1" applyAlignment="1"/>
    <xf numFmtId="49" fontId="27" fillId="2" borderId="1" xfId="0" applyNumberFormat="1" applyFont="1" applyFill="1" applyBorder="1" applyAlignment="1">
      <alignment horizontal="center"/>
    </xf>
    <xf numFmtId="0" fontId="30" fillId="2" borderId="1" xfId="0" applyFont="1" applyFill="1" applyBorder="1" applyAlignment="1">
      <alignment horizontal="right" vertical="top"/>
    </xf>
    <xf numFmtId="49" fontId="29" fillId="2" borderId="1" xfId="0" applyNumberFormat="1" applyFont="1" applyFill="1" applyBorder="1" applyAlignment="1">
      <alignment vertical="top" wrapText="1"/>
    </xf>
    <xf numFmtId="4" fontId="30" fillId="2" borderId="1" xfId="0" applyNumberFormat="1" applyFont="1" applyFill="1" applyBorder="1" applyAlignment="1">
      <alignment horizontal="center"/>
    </xf>
    <xf numFmtId="4" fontId="30" fillId="2" borderId="1" xfId="0" applyNumberFormat="1" applyFont="1" applyFill="1" applyBorder="1" applyAlignment="1">
      <alignment horizontal="right"/>
    </xf>
    <xf numFmtId="2" fontId="30" fillId="2" borderId="1" xfId="0" applyNumberFormat="1" applyFont="1" applyFill="1" applyBorder="1" applyAlignment="1">
      <alignment horizontal="left" vertical="top" wrapText="1"/>
    </xf>
    <xf numFmtId="2" fontId="29" fillId="2" borderId="1" xfId="0" applyNumberFormat="1" applyFont="1" applyFill="1" applyBorder="1" applyAlignment="1">
      <alignment vertical="top" wrapText="1"/>
    </xf>
    <xf numFmtId="0" fontId="30" fillId="2" borderId="1" xfId="0" applyFont="1" applyFill="1" applyBorder="1" applyAlignment="1">
      <alignment horizontal="right" vertical="top" wrapText="1"/>
    </xf>
    <xf numFmtId="4" fontId="30" fillId="2" borderId="1" xfId="0" applyNumberFormat="1" applyFont="1" applyFill="1" applyBorder="1" applyAlignment="1">
      <alignment horizontal="center" wrapText="1"/>
    </xf>
    <xf numFmtId="4" fontId="30" fillId="2" borderId="1" xfId="0" applyNumberFormat="1" applyFont="1" applyFill="1" applyBorder="1" applyAlignment="1">
      <alignment horizontal="right" wrapText="1"/>
    </xf>
    <xf numFmtId="4" fontId="27" fillId="2" borderId="1" xfId="0" applyNumberFormat="1" applyFont="1" applyFill="1" applyBorder="1" applyAlignment="1">
      <alignment wrapText="1"/>
    </xf>
    <xf numFmtId="0" fontId="25" fillId="2" borderId="1" xfId="0" applyFont="1" applyFill="1" applyBorder="1" applyAlignment="1">
      <alignment horizontal="right" vertical="top" wrapText="1"/>
    </xf>
    <xf numFmtId="4" fontId="25" fillId="2" borderId="1" xfId="0" applyNumberFormat="1" applyFont="1" applyFill="1" applyBorder="1" applyAlignment="1">
      <alignment horizontal="center" wrapText="1"/>
    </xf>
    <xf numFmtId="4" fontId="25" fillId="2" borderId="1" xfId="0" applyNumberFormat="1" applyFont="1" applyFill="1" applyBorder="1" applyAlignment="1">
      <alignment horizontal="right" wrapText="1"/>
    </xf>
    <xf numFmtId="2" fontId="22" fillId="2" borderId="1" xfId="0" applyNumberFormat="1" applyFont="1" applyFill="1" applyBorder="1" applyAlignment="1">
      <alignment horizontal="right" vertical="top"/>
    </xf>
    <xf numFmtId="4" fontId="22" fillId="2" borderId="1" xfId="0" applyNumberFormat="1" applyFont="1" applyFill="1" applyBorder="1" applyAlignment="1">
      <alignment horizontal="right" vertical="top"/>
    </xf>
    <xf numFmtId="49" fontId="25" fillId="2" borderId="1" xfId="0" applyNumberFormat="1" applyFont="1" applyFill="1" applyBorder="1" applyAlignment="1">
      <alignment horizontal="center"/>
    </xf>
    <xf numFmtId="0" fontId="22" fillId="2" borderId="1" xfId="0" applyFont="1" applyFill="1" applyBorder="1" applyAlignment="1">
      <alignment vertical="top" wrapText="1"/>
    </xf>
    <xf numFmtId="0" fontId="25"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49" fontId="23" fillId="2" borderId="1" xfId="0" applyNumberFormat="1" applyFont="1" applyFill="1" applyBorder="1" applyAlignment="1">
      <alignment horizontal="right"/>
    </xf>
    <xf numFmtId="49" fontId="22" fillId="2" borderId="1" xfId="0" applyNumberFormat="1" applyFont="1" applyFill="1" applyBorder="1" applyAlignment="1">
      <alignment horizontal="left" vertical="top"/>
    </xf>
    <xf numFmtId="49" fontId="22" fillId="2" borderId="1" xfId="0" applyNumberFormat="1" applyFont="1" applyFill="1" applyBorder="1" applyAlignment="1">
      <alignment horizontal="right"/>
    </xf>
    <xf numFmtId="0" fontId="22" fillId="2" borderId="1" xfId="0" applyFont="1" applyFill="1" applyBorder="1" applyAlignment="1">
      <alignment horizontal="left" vertical="top"/>
    </xf>
    <xf numFmtId="0" fontId="22" fillId="2" borderId="1" xfId="0" applyFont="1" applyFill="1" applyBorder="1" applyAlignment="1">
      <alignment horizontal="right"/>
    </xf>
    <xf numFmtId="2" fontId="23" fillId="2" borderId="1" xfId="0" applyNumberFormat="1" applyFont="1" applyFill="1" applyBorder="1" applyAlignment="1">
      <alignment vertical="top"/>
    </xf>
    <xf numFmtId="0" fontId="22" fillId="2" borderId="1" xfId="0" applyFont="1" applyFill="1" applyBorder="1" applyAlignment="1">
      <alignment wrapText="1"/>
    </xf>
    <xf numFmtId="0" fontId="22" fillId="2" borderId="1" xfId="0" applyFont="1" applyFill="1" applyBorder="1" applyAlignment="1">
      <alignment horizontal="right" vertical="top"/>
    </xf>
    <xf numFmtId="0" fontId="23" fillId="2" borderId="1" xfId="0" applyFont="1" applyFill="1" applyBorder="1" applyAlignment="1">
      <alignment horizontal="justify" vertical="top" wrapText="1"/>
    </xf>
    <xf numFmtId="0" fontId="23" fillId="2" borderId="1" xfId="0" applyFont="1" applyFill="1" applyBorder="1" applyAlignment="1">
      <alignment vertical="top" wrapText="1"/>
    </xf>
    <xf numFmtId="49" fontId="22" fillId="2" borderId="1" xfId="0" applyNumberFormat="1" applyFont="1" applyFill="1" applyBorder="1" applyAlignment="1">
      <alignment horizontal="center" wrapText="1"/>
    </xf>
    <xf numFmtId="4" fontId="25" fillId="2" borderId="1" xfId="0" applyNumberFormat="1" applyFont="1" applyFill="1" applyBorder="1" applyAlignment="1"/>
    <xf numFmtId="49" fontId="2" fillId="2" borderId="1" xfId="0" applyNumberFormat="1" applyFont="1" applyFill="1" applyBorder="1" applyAlignment="1" applyProtection="1">
      <alignment horizontal="right" vertical="top"/>
    </xf>
    <xf numFmtId="49" fontId="2" fillId="2" borderId="1" xfId="0" applyNumberFormat="1" applyFont="1" applyFill="1" applyBorder="1" applyAlignment="1" applyProtection="1">
      <alignment horizontal="left" vertical="top" wrapText="1"/>
    </xf>
    <xf numFmtId="49" fontId="2" fillId="2" borderId="1" xfId="0" applyNumberFormat="1" applyFont="1" applyFill="1" applyBorder="1" applyAlignment="1" applyProtection="1">
      <alignment horizontal="center"/>
    </xf>
    <xf numFmtId="4" fontId="2" fillId="2" borderId="1" xfId="0" applyNumberFormat="1" applyFont="1" applyFill="1" applyBorder="1" applyAlignment="1" applyProtection="1">
      <alignment horizontal="right"/>
    </xf>
    <xf numFmtId="0" fontId="2" fillId="2" borderId="1" xfId="0" applyFont="1" applyFill="1" applyBorder="1" applyAlignment="1" applyProtection="1">
      <alignment vertical="top"/>
    </xf>
    <xf numFmtId="2" fontId="2" fillId="2" borderId="1" xfId="0" applyNumberFormat="1" applyFont="1" applyFill="1" applyBorder="1" applyAlignment="1" applyProtection="1">
      <alignment horizontal="center"/>
    </xf>
    <xf numFmtId="2" fontId="2" fillId="2" borderId="1" xfId="0" applyNumberFormat="1" applyFont="1" applyFill="1" applyBorder="1" applyAlignment="1" applyProtection="1">
      <alignment vertical="top"/>
    </xf>
    <xf numFmtId="2" fontId="2" fillId="2" borderId="1" xfId="0" applyNumberFormat="1" applyFont="1" applyFill="1" applyBorder="1" applyAlignment="1" applyProtection="1">
      <alignment vertical="top" wrapText="1"/>
    </xf>
    <xf numFmtId="2" fontId="2" fillId="2" borderId="1" xfId="0" applyNumberFormat="1" applyFont="1" applyFill="1" applyBorder="1" applyAlignment="1" applyProtection="1"/>
    <xf numFmtId="2" fontId="5" fillId="2" borderId="1" xfId="0" applyNumberFormat="1" applyFont="1" applyFill="1" applyBorder="1" applyAlignment="1" applyProtection="1">
      <alignment horizontal="right" vertical="top"/>
    </xf>
    <xf numFmtId="49" fontId="5" fillId="2" borderId="1" xfId="0" applyNumberFormat="1" applyFont="1" applyFill="1" applyBorder="1" applyAlignment="1" applyProtection="1">
      <alignment horizontal="left" vertical="top" wrapText="1"/>
    </xf>
    <xf numFmtId="49" fontId="5" fillId="2" borderId="1" xfId="0" applyNumberFormat="1" applyFont="1" applyFill="1" applyBorder="1" applyAlignment="1" applyProtection="1">
      <alignment horizontal="center"/>
    </xf>
    <xf numFmtId="4" fontId="5" fillId="2" borderId="1" xfId="0" applyNumberFormat="1" applyFont="1" applyFill="1" applyBorder="1" applyAlignment="1" applyProtection="1">
      <alignment horizontal="right"/>
    </xf>
    <xf numFmtId="49" fontId="2" fillId="2" borderId="1"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vertical="top" wrapText="1"/>
    </xf>
    <xf numFmtId="0" fontId="2" fillId="2" borderId="1" xfId="0" applyFont="1" applyFill="1" applyBorder="1" applyAlignment="1" applyProtection="1">
      <alignment horizontal="center"/>
    </xf>
    <xf numFmtId="4" fontId="2" fillId="2" borderId="1" xfId="0" applyNumberFormat="1" applyFont="1" applyFill="1" applyBorder="1" applyAlignment="1" applyProtection="1"/>
    <xf numFmtId="0" fontId="2" fillId="2" borderId="1" xfId="0" applyFont="1" applyFill="1" applyBorder="1" applyAlignment="1" applyProtection="1">
      <alignment horizontal="center" vertical="top"/>
    </xf>
    <xf numFmtId="4" fontId="2" fillId="2" borderId="1" xfId="0" applyNumberFormat="1" applyFont="1" applyFill="1" applyBorder="1" applyAlignment="1" applyProtection="1">
      <alignment vertical="top"/>
    </xf>
    <xf numFmtId="4" fontId="2" fillId="2" borderId="1" xfId="0" applyNumberFormat="1" applyFont="1" applyFill="1" applyBorder="1" applyAlignment="1" applyProtection="1">
      <alignment horizontal="right" vertical="top"/>
    </xf>
    <xf numFmtId="49" fontId="2" fillId="2" borderId="1" xfId="0" applyNumberFormat="1" applyFont="1" applyFill="1" applyBorder="1" applyAlignment="1" applyProtection="1">
      <alignment vertical="top" wrapText="1"/>
    </xf>
    <xf numFmtId="0" fontId="5" fillId="2" borderId="1" xfId="0" applyFont="1" applyFill="1" applyBorder="1" applyAlignment="1" applyProtection="1">
      <alignment horizontal="right" vertical="top"/>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wrapText="1"/>
      <protection locked="0"/>
    </xf>
    <xf numFmtId="4" fontId="2" fillId="2" borderId="1" xfId="0" applyNumberFormat="1" applyFont="1" applyFill="1" applyBorder="1" applyAlignment="1" applyProtection="1">
      <alignment vertical="top" wrapText="1"/>
      <protection locked="0"/>
    </xf>
    <xf numFmtId="4" fontId="2" fillId="2" borderId="1" xfId="0" applyNumberFormat="1" applyFont="1" applyFill="1" applyBorder="1" applyAlignment="1" applyProtection="1">
      <alignment horizontal="left" wrapText="1"/>
      <protection locked="0"/>
    </xf>
    <xf numFmtId="4" fontId="2" fillId="2" borderId="1" xfId="0" applyNumberFormat="1" applyFont="1" applyFill="1" applyBorder="1" applyAlignment="1" applyProtection="1">
      <protection locked="0"/>
    </xf>
    <xf numFmtId="0" fontId="0" fillId="2" borderId="1" xfId="0" applyFont="1" applyFill="1" applyBorder="1" applyAlignment="1" applyProtection="1">
      <protection locked="0"/>
    </xf>
    <xf numFmtId="0" fontId="0" fillId="0" borderId="0" xfId="0" applyNumberFormat="1" applyFont="1" applyAlignment="1" applyProtection="1">
      <protection locked="0"/>
    </xf>
    <xf numFmtId="0" fontId="2" fillId="2" borderId="1" xfId="0" applyFont="1" applyFill="1" applyBorder="1" applyAlignment="1" applyProtection="1">
      <alignment horizontal="center" vertical="top" wrapText="1"/>
      <protection locked="0"/>
    </xf>
    <xf numFmtId="49" fontId="2" fillId="2" borderId="1" xfId="0" applyNumberFormat="1" applyFont="1" applyFill="1" applyBorder="1" applyAlignment="1" applyProtection="1">
      <alignment horizontal="right" vertical="center" wrapText="1"/>
      <protection locked="0"/>
    </xf>
    <xf numFmtId="4" fontId="2" fillId="2" borderId="1" xfId="0" applyNumberFormat="1" applyFont="1" applyFill="1" applyBorder="1" applyAlignment="1" applyProtection="1">
      <alignment horizontal="right"/>
      <protection locked="0"/>
    </xf>
    <xf numFmtId="4" fontId="2" fillId="2" borderId="1" xfId="0" applyNumberFormat="1"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protection locked="0"/>
    </xf>
    <xf numFmtId="49" fontId="5" fillId="2" borderId="1" xfId="0" applyNumberFormat="1" applyFont="1" applyFill="1" applyBorder="1" applyAlignment="1" applyProtection="1">
      <alignment horizontal="right" vertical="top"/>
    </xf>
    <xf numFmtId="0" fontId="5" fillId="2" borderId="1" xfId="0" applyFont="1" applyFill="1" applyBorder="1" applyAlignment="1" applyProtection="1">
      <alignment horizontal="center"/>
    </xf>
    <xf numFmtId="0" fontId="2" fillId="2" borderId="1" xfId="0" applyFont="1" applyFill="1" applyBorder="1" applyAlignment="1" applyProtection="1">
      <alignment horizontal="center" vertical="top" wrapText="1"/>
    </xf>
    <xf numFmtId="4" fontId="2" fillId="2" borderId="1" xfId="0" applyNumberFormat="1" applyFont="1" applyFill="1" applyBorder="1" applyAlignment="1" applyProtection="1">
      <alignment horizontal="left" vertical="top" wrapText="1"/>
    </xf>
    <xf numFmtId="0" fontId="0" fillId="0" borderId="0" xfId="0" applyNumberFormat="1" applyFont="1" applyAlignment="1" applyProtection="1"/>
    <xf numFmtId="2" fontId="2" fillId="2" borderId="1" xfId="0" applyNumberFormat="1" applyFont="1" applyFill="1" applyBorder="1" applyAlignment="1" applyProtection="1">
      <alignment wrapText="1"/>
    </xf>
    <xf numFmtId="4" fontId="2" fillId="2" borderId="1" xfId="0" applyNumberFormat="1" applyFont="1" applyFill="1" applyBorder="1" applyAlignment="1" applyProtection="1">
      <alignment horizontal="right" vertical="top" wrapText="1"/>
    </xf>
    <xf numFmtId="4" fontId="2" fillId="2" borderId="1" xfId="0" applyNumberFormat="1" applyFont="1" applyFill="1" applyBorder="1" applyAlignment="1" applyProtection="1">
      <alignment horizontal="right" wrapText="1"/>
    </xf>
    <xf numFmtId="0" fontId="0" fillId="2" borderId="1" xfId="0" applyFont="1" applyFill="1" applyBorder="1" applyAlignment="1" applyProtection="1"/>
    <xf numFmtId="2" fontId="2" fillId="2" borderId="1" xfId="0" applyNumberFormat="1" applyFont="1" applyFill="1" applyBorder="1" applyAlignment="1" applyProtection="1">
      <alignment horizontal="left" vertical="top" wrapText="1"/>
    </xf>
    <xf numFmtId="49" fontId="2" fillId="2" borderId="1" xfId="0" applyNumberFormat="1" applyFont="1" applyFill="1" applyBorder="1" applyAlignment="1" applyProtection="1">
      <alignment vertical="center" wrapText="1"/>
    </xf>
    <xf numFmtId="2" fontId="2" fillId="2" borderId="1" xfId="0" applyNumberFormat="1" applyFont="1" applyFill="1" applyBorder="1" applyAlignment="1" applyProtection="1">
      <alignment horizontal="right" vertical="top"/>
    </xf>
    <xf numFmtId="4" fontId="5" fillId="2" borderId="1" xfId="0" applyNumberFormat="1" applyFont="1" applyFill="1" applyBorder="1" applyAlignment="1" applyProtection="1">
      <alignment horizontal="right" wrapText="1"/>
    </xf>
    <xf numFmtId="4" fontId="12" fillId="2" borderId="1" xfId="0" applyNumberFormat="1" applyFont="1" applyFill="1" applyBorder="1" applyAlignment="1" applyProtection="1">
      <protection locked="0"/>
    </xf>
    <xf numFmtId="4" fontId="18" fillId="2" borderId="1" xfId="0" applyNumberFormat="1" applyFont="1" applyFill="1" applyBorder="1" applyAlignment="1" applyProtection="1">
      <alignment horizontal="right"/>
      <protection locked="0"/>
    </xf>
    <xf numFmtId="49" fontId="18" fillId="2" borderId="1" xfId="0" applyNumberFormat="1" applyFont="1" applyFill="1" applyBorder="1" applyAlignment="1" applyProtection="1">
      <alignment horizontal="right"/>
      <protection locked="0"/>
    </xf>
    <xf numFmtId="49" fontId="18" fillId="2" borderId="1" xfId="0" applyNumberFormat="1" applyFont="1" applyFill="1" applyBorder="1" applyAlignment="1" applyProtection="1">
      <protection locked="0"/>
    </xf>
    <xf numFmtId="4" fontId="18" fillId="2" borderId="1" xfId="0" applyNumberFormat="1" applyFont="1" applyFill="1" applyBorder="1" applyAlignment="1" applyProtection="1">
      <protection locked="0"/>
    </xf>
    <xf numFmtId="4" fontId="27" fillId="2" borderId="1" xfId="0" applyNumberFormat="1" applyFont="1" applyFill="1" applyBorder="1" applyAlignment="1" applyProtection="1">
      <protection locked="0"/>
    </xf>
    <xf numFmtId="4" fontId="22" fillId="2" borderId="1" xfId="0" applyNumberFormat="1" applyFont="1" applyFill="1" applyBorder="1" applyAlignment="1" applyProtection="1">
      <protection locked="0"/>
    </xf>
    <xf numFmtId="4" fontId="22" fillId="2" borderId="1" xfId="0" applyNumberFormat="1" applyFont="1" applyFill="1" applyBorder="1" applyAlignment="1" applyProtection="1">
      <alignment wrapText="1"/>
      <protection locked="0"/>
    </xf>
    <xf numFmtId="4" fontId="22" fillId="2" borderId="1" xfId="0" applyNumberFormat="1" applyFont="1" applyFill="1" applyBorder="1" applyAlignment="1" applyProtection="1">
      <alignment horizontal="right" vertical="top"/>
      <protection locked="0"/>
    </xf>
    <xf numFmtId="4" fontId="27" fillId="2" borderId="1" xfId="0" applyNumberFormat="1" applyFont="1" applyFill="1" applyBorder="1" applyAlignment="1" applyProtection="1">
      <alignment wrapText="1"/>
      <protection locked="0"/>
    </xf>
    <xf numFmtId="0" fontId="23" fillId="2" borderId="1" xfId="0" applyFont="1" applyFill="1" applyBorder="1" applyAlignment="1" applyProtection="1">
      <protection locked="0"/>
    </xf>
    <xf numFmtId="4" fontId="18" fillId="2" borderId="1" xfId="0" applyNumberFormat="1" applyFont="1" applyFill="1" applyBorder="1" applyAlignment="1" applyProtection="1">
      <alignment horizontal="right" vertical="top"/>
      <protection locked="0"/>
    </xf>
    <xf numFmtId="4" fontId="22" fillId="2" borderId="1" xfId="0" applyNumberFormat="1" applyFont="1" applyFill="1" applyBorder="1" applyAlignment="1" applyProtection="1">
      <alignment horizontal="right"/>
      <protection locked="0"/>
    </xf>
    <xf numFmtId="4" fontId="18" fillId="2" borderId="1" xfId="0" applyNumberFormat="1" applyFont="1" applyFill="1" applyBorder="1" applyAlignment="1" applyProtection="1">
      <alignment vertical="top"/>
      <protection locked="0"/>
    </xf>
    <xf numFmtId="49" fontId="22" fillId="2" borderId="1" xfId="0" applyNumberFormat="1" applyFont="1" applyFill="1" applyBorder="1" applyAlignment="1" applyProtection="1">
      <alignment vertical="top" wrapText="1"/>
    </xf>
    <xf numFmtId="49" fontId="22" fillId="2" borderId="1" xfId="0" applyNumberFormat="1" applyFont="1" applyFill="1" applyBorder="1" applyAlignment="1">
      <alignment horizontal="left" vertical="top" wrapText="1"/>
    </xf>
    <xf numFmtId="0" fontId="23" fillId="2" borderId="1" xfId="0" applyFont="1" applyFill="1" applyBorder="1" applyAlignment="1"/>
    <xf numFmtId="49" fontId="22" fillId="2" borderId="1" xfId="0" applyNumberFormat="1" applyFont="1" applyFill="1" applyBorder="1" applyAlignment="1">
      <alignment wrapText="1"/>
    </xf>
    <xf numFmtId="49" fontId="23" fillId="2" borderId="1" xfId="0" applyNumberFormat="1"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1" xfId="0" applyFont="1" applyFill="1" applyBorder="1" applyAlignment="1">
      <alignment horizontal="left"/>
    </xf>
    <xf numFmtId="2" fontId="3" fillId="2" borderId="1" xfId="0" applyNumberFormat="1" applyFont="1" applyFill="1" applyBorder="1" applyAlignment="1">
      <alignment vertical="top" wrapText="1"/>
    </xf>
    <xf numFmtId="2" fontId="0" fillId="2" borderId="1" xfId="0" applyNumberFormat="1" applyFont="1" applyFill="1" applyBorder="1" applyAlignment="1"/>
    <xf numFmtId="49" fontId="3" fillId="2" borderId="1" xfId="0" applyNumberFormat="1" applyFont="1" applyFill="1" applyBorder="1" applyAlignment="1">
      <alignment vertical="top" wrapText="1"/>
    </xf>
    <xf numFmtId="2" fontId="2" fillId="2" borderId="1" xfId="0" applyNumberFormat="1" applyFont="1" applyFill="1" applyBorder="1" applyAlignment="1">
      <alignment horizontal="left" vertical="top" wrapText="1"/>
    </xf>
    <xf numFmtId="49" fontId="23" fillId="2" borderId="1" xfId="0" applyNumberFormat="1" applyFont="1" applyFill="1" applyBorder="1" applyAlignment="1">
      <alignment vertical="top" wrapText="1"/>
    </xf>
    <xf numFmtId="49" fontId="4"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0" fillId="2" borderId="1" xfId="0" applyFont="1" applyFill="1" applyBorder="1" applyAlignment="1"/>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xf>
    <xf numFmtId="49" fontId="22" fillId="2" borderId="1" xfId="0" applyNumberFormat="1" applyFont="1" applyFill="1" applyBorder="1" applyAlignment="1" applyProtection="1">
      <alignment vertical="top" wrapText="1"/>
    </xf>
    <xf numFmtId="2" fontId="2" fillId="2" borderId="1" xfId="0" applyNumberFormat="1" applyFont="1" applyFill="1" applyBorder="1" applyAlignment="1" applyProtection="1">
      <alignment horizontal="left" vertical="top" wrapText="1"/>
    </xf>
    <xf numFmtId="49" fontId="2" fillId="2" borderId="1" xfId="0" applyNumberFormat="1" applyFont="1" applyFill="1" applyBorder="1" applyAlignment="1" applyProtection="1">
      <alignment vertical="top" wrapText="1"/>
    </xf>
    <xf numFmtId="0" fontId="0" fillId="2" borderId="1" xfId="0" applyFont="1" applyFill="1" applyBorder="1" applyAlignment="1" applyProtection="1"/>
    <xf numFmtId="0" fontId="2" fillId="2" borderId="1" xfId="0" applyFont="1" applyFill="1" applyBorder="1" applyAlignment="1" applyProtection="1">
      <alignment horizontal="left" vertical="top" wrapText="1"/>
    </xf>
    <xf numFmtId="49" fontId="11" fillId="2" borderId="1" xfId="0" applyNumberFormat="1" applyFont="1" applyFill="1" applyBorder="1" applyAlignment="1" applyProtection="1">
      <alignment horizontal="left" vertical="top" wrapText="1"/>
    </xf>
    <xf numFmtId="0" fontId="11" fillId="2" borderId="1" xfId="0" applyFont="1" applyFill="1" applyBorder="1" applyAlignment="1" applyProtection="1">
      <alignment horizontal="left" vertical="top" wrapText="1"/>
    </xf>
    <xf numFmtId="49" fontId="13" fillId="2" borderId="1" xfId="0" applyNumberFormat="1" applyFont="1" applyFill="1" applyBorder="1" applyAlignment="1">
      <alignment horizontal="left" vertical="top" wrapText="1"/>
    </xf>
    <xf numFmtId="49" fontId="12" fillId="2" borderId="2" xfId="0" applyNumberFormat="1" applyFont="1" applyFill="1" applyBorder="1" applyAlignment="1">
      <alignment vertical="top" wrapText="1"/>
    </xf>
    <xf numFmtId="0" fontId="0" fillId="2" borderId="2" xfId="0" applyFont="1" applyFill="1" applyBorder="1" applyAlignment="1"/>
    <xf numFmtId="49" fontId="12" fillId="2" borderId="1" xfId="0" applyNumberFormat="1" applyFont="1" applyFill="1" applyBorder="1" applyAlignment="1">
      <alignment vertical="top" wrapText="1"/>
    </xf>
    <xf numFmtId="49" fontId="12" fillId="2" borderId="1" xfId="0" applyNumberFormat="1" applyFont="1" applyFill="1" applyBorder="1" applyAlignment="1">
      <alignment horizontal="left" vertical="top" wrapText="1"/>
    </xf>
    <xf numFmtId="49" fontId="2" fillId="2" borderId="1" xfId="0" applyNumberFormat="1" applyFont="1" applyFill="1" applyBorder="1" applyAlignment="1">
      <alignment vertical="top" wrapText="1"/>
    </xf>
    <xf numFmtId="49" fontId="11"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49" fontId="25" fillId="2" borderId="1"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0" fontId="16" fillId="2" borderId="1" xfId="0" applyFont="1" applyFill="1" applyBorder="1" applyAlignment="1">
      <alignment horizontal="left" vertical="top" wrapText="1"/>
    </xf>
    <xf numFmtId="49" fontId="2" fillId="2" borderId="1" xfId="0" applyNumberFormat="1" applyFont="1" applyFill="1" applyBorder="1" applyAlignment="1">
      <alignment horizontal="justify" vertical="top" wrapText="1"/>
    </xf>
    <xf numFmtId="0" fontId="1" fillId="2" borderId="1" xfId="0" applyFont="1" applyFill="1" applyBorder="1" applyAlignment="1"/>
    <xf numFmtId="49" fontId="18" fillId="2" borderId="1" xfId="0" applyNumberFormat="1" applyFont="1" applyFill="1" applyBorder="1" applyAlignment="1">
      <alignment horizontal="left" vertical="top" wrapText="1"/>
    </xf>
    <xf numFmtId="0" fontId="28" fillId="2" borderId="1" xfId="0" applyFont="1" applyFill="1" applyBorder="1" applyAlignment="1">
      <alignment horizontal="left" vertical="top" wrapText="1"/>
    </xf>
    <xf numFmtId="49" fontId="22" fillId="2" borderId="1" xfId="0" applyNumberFormat="1" applyFont="1" applyFill="1" applyBorder="1" applyAlignment="1">
      <alignment horizontal="justify" vertical="top" wrapText="1"/>
    </xf>
    <xf numFmtId="49" fontId="27" fillId="2" borderId="1" xfId="0" applyNumberFormat="1" applyFont="1" applyFill="1" applyBorder="1" applyAlignment="1"/>
    <xf numFmtId="2" fontId="23" fillId="2" borderId="1" xfId="0" applyNumberFormat="1" applyFont="1" applyFill="1" applyBorder="1" applyAlignment="1"/>
    <xf numFmtId="0" fontId="23" fillId="2" borderId="1" xfId="0" applyFont="1" applyFill="1" applyBorder="1" applyAlignment="1">
      <alignment wrapText="1"/>
    </xf>
    <xf numFmtId="49" fontId="17" fillId="2" borderId="1" xfId="0" applyNumberFormat="1" applyFont="1" applyFill="1" applyBorder="1" applyAlignment="1">
      <alignment horizontal="left" vertical="top" wrapText="1"/>
    </xf>
    <xf numFmtId="0" fontId="21" fillId="2" borderId="1" xfId="0" applyFont="1" applyFill="1" applyBorder="1" applyAlignment="1">
      <alignment horizontal="left" vertical="top" wrapText="1"/>
    </xf>
    <xf numFmtId="49" fontId="18" fillId="2" borderId="1" xfId="0" applyNumberFormat="1" applyFont="1" applyFill="1" applyBorder="1" applyAlignment="1">
      <alignment horizontal="justify" vertical="top" wrapText="1"/>
    </xf>
    <xf numFmtId="0" fontId="23" fillId="2" borderId="1" xfId="0" applyFont="1" applyFill="1" applyBorder="1" applyAlignment="1">
      <alignment horizontal="left"/>
    </xf>
    <xf numFmtId="4" fontId="0" fillId="2" borderId="1" xfId="0" applyNumberFormat="1" applyFont="1" applyFill="1" applyBorder="1" applyAlignment="1"/>
    <xf numFmtId="4" fontId="21" fillId="2" borderId="1" xfId="0" applyNumberFormat="1" applyFont="1" applyFill="1" applyBorder="1" applyAlignment="1">
      <alignment horizontal="left" vertical="top" wrapText="1"/>
    </xf>
    <xf numFmtId="49" fontId="32" fillId="2" borderId="1" xfId="0" applyNumberFormat="1" applyFont="1" applyFill="1" applyBorder="1" applyAlignment="1" applyProtection="1">
      <alignment horizontal="left" vertical="top" wrapText="1"/>
    </xf>
    <xf numFmtId="49" fontId="22" fillId="2" borderId="1" xfId="0" applyNumberFormat="1" applyFont="1" applyFill="1" applyBorder="1" applyAlignment="1" applyProtection="1">
      <alignment horizontal="left" vertical="top" wrapText="1"/>
    </xf>
    <xf numFmtId="4" fontId="32" fillId="2" borderId="1" xfId="0" applyNumberFormat="1" applyFont="1" applyFill="1" applyBorder="1" applyAlignment="1" applyProtection="1"/>
  </cellXfs>
  <cellStyles count="1">
    <cellStyle name="Navadno"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DDDDDD"/>
      <rgbColor rgb="FFD4D4D4"/>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Design">
  <a:themeElements>
    <a:clrScheme name="Office-Design">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Design">
      <a:majorFont>
        <a:latin typeface="Helvetica Neue"/>
        <a:ea typeface="Helvetica Neue"/>
        <a:cs typeface="Helvetica Neue"/>
      </a:majorFont>
      <a:minorFont>
        <a:latin typeface="Helvetica Neue"/>
        <a:ea typeface="Helvetica Neue"/>
        <a:cs typeface="Helvetica Neue"/>
      </a:minorFont>
    </a:fontScheme>
    <a:fmtScheme name="Office-Design">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tija@zgradbazamisli.s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zoomScaleNormal="100" workbookViewId="0">
      <selection activeCell="E35" sqref="A1:E35"/>
    </sheetView>
  </sheetViews>
  <sheetFormatPr defaultColWidth="19.61328125" defaultRowHeight="12" customHeight="1"/>
  <cols>
    <col min="1" max="1" width="2.23046875" style="1" customWidth="1"/>
    <col min="2" max="2" width="20" style="1" customWidth="1"/>
    <col min="3" max="6" width="19.61328125" style="1" customWidth="1"/>
    <col min="7" max="16384" width="19.61328125" style="1"/>
  </cols>
  <sheetData>
    <row r="1" spans="1:5" ht="10.1" customHeight="1">
      <c r="A1" s="178"/>
      <c r="B1" s="178"/>
      <c r="C1" s="324"/>
      <c r="D1" s="325"/>
      <c r="E1" s="179"/>
    </row>
    <row r="2" spans="1:5" ht="15" customHeight="1">
      <c r="A2" s="178"/>
      <c r="B2" s="180" t="s">
        <v>0</v>
      </c>
      <c r="C2" s="327" t="s">
        <v>1</v>
      </c>
      <c r="D2" s="328"/>
      <c r="E2" s="181"/>
    </row>
    <row r="3" spans="1:5" ht="15" customHeight="1">
      <c r="A3" s="182"/>
      <c r="B3" s="183"/>
      <c r="C3" s="327" t="s">
        <v>2</v>
      </c>
      <c r="D3" s="328"/>
      <c r="E3" s="181"/>
    </row>
    <row r="4" spans="1:5" ht="15" customHeight="1">
      <c r="A4" s="182"/>
      <c r="B4" s="183"/>
      <c r="C4" s="184"/>
      <c r="D4" s="185"/>
      <c r="E4" s="181"/>
    </row>
    <row r="5" spans="1:5" ht="29.7" customHeight="1">
      <c r="A5" s="178"/>
      <c r="B5" s="180" t="s">
        <v>3</v>
      </c>
      <c r="C5" s="327" t="s">
        <v>4</v>
      </c>
      <c r="D5" s="329"/>
      <c r="E5" s="329"/>
    </row>
    <row r="6" spans="1:5" ht="37.950000000000003" customHeight="1">
      <c r="A6" s="182"/>
      <c r="B6" s="183"/>
      <c r="C6" s="327" t="s">
        <v>5</v>
      </c>
      <c r="D6" s="328"/>
      <c r="E6" s="328"/>
    </row>
    <row r="7" spans="1:5" ht="14.05" customHeight="1">
      <c r="A7" s="182"/>
      <c r="B7" s="183"/>
      <c r="C7" s="186"/>
      <c r="D7" s="183"/>
      <c r="E7" s="187"/>
    </row>
    <row r="8" spans="1:5" ht="14.05" customHeight="1">
      <c r="A8" s="182"/>
      <c r="B8" s="183"/>
      <c r="C8" s="186"/>
      <c r="D8" s="183"/>
      <c r="E8" s="187"/>
    </row>
    <row r="9" spans="1:5" ht="14.05" customHeight="1">
      <c r="A9" s="182"/>
      <c r="B9" s="183"/>
      <c r="C9" s="186"/>
      <c r="D9" s="183"/>
      <c r="E9" s="187"/>
    </row>
    <row r="10" spans="1:5" ht="14.05" customHeight="1">
      <c r="A10" s="182"/>
      <c r="B10" s="183"/>
      <c r="C10" s="186"/>
      <c r="D10" s="183"/>
      <c r="E10" s="187"/>
    </row>
    <row r="11" spans="1:5" ht="14.05" customHeight="1">
      <c r="A11" s="182"/>
      <c r="B11" s="183"/>
      <c r="C11" s="186"/>
      <c r="D11" s="183"/>
      <c r="E11" s="187"/>
    </row>
    <row r="12" spans="1:5" ht="14.05" customHeight="1">
      <c r="A12" s="182"/>
      <c r="B12" s="180" t="s">
        <v>6</v>
      </c>
      <c r="C12" s="188" t="s">
        <v>7</v>
      </c>
      <c r="D12" s="182"/>
      <c r="E12" s="189"/>
    </row>
    <row r="13" spans="1:5" ht="14.05" customHeight="1">
      <c r="A13" s="182"/>
      <c r="B13" s="183"/>
      <c r="C13" s="190" t="s">
        <v>8</v>
      </c>
      <c r="D13" s="182"/>
      <c r="E13" s="189"/>
    </row>
    <row r="14" spans="1:5" ht="42" customHeight="1">
      <c r="A14" s="182"/>
      <c r="B14" s="183"/>
      <c r="C14" s="326" t="s">
        <v>9</v>
      </c>
      <c r="D14" s="325"/>
      <c r="E14" s="325"/>
    </row>
    <row r="15" spans="1:5" ht="14.05" customHeight="1">
      <c r="A15" s="182"/>
      <c r="B15" s="180" t="s">
        <v>10</v>
      </c>
      <c r="C15" s="191" t="s">
        <v>11</v>
      </c>
      <c r="D15" s="183"/>
      <c r="E15" s="187"/>
    </row>
    <row r="16" spans="1:5" ht="14.05" customHeight="1">
      <c r="A16" s="182"/>
      <c r="B16" s="180" t="s">
        <v>12</v>
      </c>
      <c r="C16" s="180" t="s">
        <v>13</v>
      </c>
      <c r="D16" s="183"/>
      <c r="E16" s="187"/>
    </row>
    <row r="17" spans="1:5" ht="14.05" customHeight="1">
      <c r="A17" s="182"/>
      <c r="B17" s="183"/>
      <c r="C17" s="183"/>
      <c r="D17" s="183"/>
      <c r="E17" s="187"/>
    </row>
    <row r="18" spans="1:5" ht="14.05" customHeight="1">
      <c r="A18" s="182"/>
      <c r="B18" s="183"/>
      <c r="C18" s="183"/>
      <c r="D18" s="183"/>
      <c r="E18" s="187"/>
    </row>
    <row r="19" spans="1:5" ht="14.05" customHeight="1">
      <c r="A19" s="182"/>
      <c r="B19" s="183"/>
      <c r="C19" s="192"/>
      <c r="D19" s="183"/>
      <c r="E19" s="187"/>
    </row>
    <row r="20" spans="1:5" ht="16.100000000000001" customHeight="1">
      <c r="A20" s="178"/>
      <c r="B20" s="180" t="s">
        <v>14</v>
      </c>
      <c r="C20" s="191" t="s">
        <v>15</v>
      </c>
      <c r="D20" s="183"/>
      <c r="E20" s="187"/>
    </row>
    <row r="21" spans="1:5" ht="14.05" customHeight="1">
      <c r="A21" s="182"/>
      <c r="B21" s="183"/>
      <c r="C21" s="193" t="s">
        <v>16</v>
      </c>
      <c r="D21" s="183"/>
      <c r="E21" s="187"/>
    </row>
    <row r="22" spans="1:5" ht="14.05" customHeight="1">
      <c r="A22" s="182"/>
      <c r="B22" s="183"/>
      <c r="C22" s="193" t="s">
        <v>17</v>
      </c>
      <c r="D22" s="183"/>
      <c r="E22" s="187"/>
    </row>
    <row r="23" spans="1:5" ht="14.05" customHeight="1">
      <c r="A23" s="182"/>
      <c r="B23" s="183"/>
      <c r="C23" s="193" t="s">
        <v>18</v>
      </c>
      <c r="D23" s="183"/>
      <c r="E23" s="187"/>
    </row>
    <row r="24" spans="1:5" ht="14.05" customHeight="1">
      <c r="A24" s="182"/>
      <c r="B24" s="183"/>
      <c r="C24" s="193" t="s">
        <v>19</v>
      </c>
      <c r="D24" s="183"/>
      <c r="E24" s="187"/>
    </row>
    <row r="25" spans="1:5" ht="14.05" customHeight="1">
      <c r="A25" s="182"/>
      <c r="B25" s="183"/>
      <c r="C25" s="193" t="s">
        <v>525</v>
      </c>
      <c r="D25" s="183"/>
      <c r="E25" s="187"/>
    </row>
    <row r="26" spans="1:5" ht="14.05" customHeight="1">
      <c r="A26" s="182"/>
      <c r="B26" s="183"/>
      <c r="C26" s="192"/>
      <c r="D26" s="183"/>
      <c r="E26" s="187"/>
    </row>
    <row r="27" spans="1:5" ht="25.1" customHeight="1">
      <c r="A27" s="178"/>
      <c r="B27" s="194" t="s">
        <v>20</v>
      </c>
      <c r="C27" s="195" t="s">
        <v>21</v>
      </c>
      <c r="D27" s="196"/>
      <c r="E27" s="187"/>
    </row>
    <row r="28" spans="1:5" ht="14.05" customHeight="1">
      <c r="A28" s="182"/>
      <c r="B28" s="196"/>
      <c r="C28" s="196"/>
      <c r="D28" s="196"/>
      <c r="E28" s="187"/>
    </row>
    <row r="29" spans="1:5" ht="14.05" customHeight="1">
      <c r="A29" s="178"/>
      <c r="B29" s="195" t="s">
        <v>22</v>
      </c>
      <c r="C29" s="195" t="s">
        <v>23</v>
      </c>
      <c r="D29" s="196"/>
      <c r="E29" s="187"/>
    </row>
    <row r="30" spans="1:5" ht="14.05" customHeight="1">
      <c r="A30" s="182"/>
      <c r="B30" s="196"/>
      <c r="C30" s="195" t="s">
        <v>24</v>
      </c>
      <c r="D30" s="196"/>
      <c r="E30" s="187"/>
    </row>
    <row r="31" spans="1:5" ht="14.05" customHeight="1">
      <c r="A31" s="182"/>
      <c r="B31" s="183"/>
      <c r="C31" s="183"/>
      <c r="D31" s="183"/>
      <c r="E31" s="187"/>
    </row>
    <row r="32" spans="1:5" ht="14.05" customHeight="1">
      <c r="A32" s="182"/>
      <c r="B32" s="183"/>
      <c r="C32" s="192"/>
      <c r="D32" s="183"/>
      <c r="E32" s="187"/>
    </row>
    <row r="33" spans="1:5" ht="14.05" customHeight="1">
      <c r="A33" s="182"/>
      <c r="B33" s="183"/>
      <c r="C33" s="192"/>
      <c r="D33" s="183"/>
      <c r="E33" s="187"/>
    </row>
    <row r="34" spans="1:5" ht="14.05" customHeight="1">
      <c r="A34" s="182"/>
      <c r="B34" s="183"/>
      <c r="C34" s="193" t="s">
        <v>25</v>
      </c>
      <c r="D34" s="183"/>
      <c r="E34" s="187"/>
    </row>
    <row r="35" spans="1:5" ht="14.05" customHeight="1">
      <c r="A35" s="182"/>
      <c r="B35" s="183"/>
      <c r="C35" s="193" t="s">
        <v>26</v>
      </c>
      <c r="D35" s="183"/>
      <c r="E35" s="187"/>
    </row>
    <row r="36" spans="1:5" ht="12" customHeight="1">
      <c r="A36" s="197"/>
      <c r="B36" s="197"/>
      <c r="C36" s="197"/>
      <c r="D36" s="197"/>
      <c r="E36" s="197"/>
    </row>
  </sheetData>
  <sheetProtection password="8D03" sheet="1" objects="1" scenarios="1" selectLockedCells="1"/>
  <mergeCells count="6">
    <mergeCell ref="C1:D1"/>
    <mergeCell ref="C14:E14"/>
    <mergeCell ref="C2:D2"/>
    <mergeCell ref="C3:D3"/>
    <mergeCell ref="C6:E6"/>
    <mergeCell ref="C5:E5"/>
  </mergeCells>
  <hyperlinks>
    <hyperlink ref="C25" r:id="rId1"/>
  </hyperlinks>
  <pageMargins left="0.98425200000000002" right="0.98425200000000002" top="0.98425200000000002" bottom="0.65" header="0.23622000000000001" footer="0.23622000000000001"/>
  <pageSetup orientation="portrait"/>
  <headerFooter>
    <oddFooter>&amp;C&amp;"Raleway Regular,Regular"&amp;9&amp;K00000005-2019 Fotohiša Pelikan - rekonstrukcija in sprememba namembnosti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70" zoomScaleNormal="70" workbookViewId="0">
      <selection activeCell="E16" sqref="E16"/>
    </sheetView>
  </sheetViews>
  <sheetFormatPr defaultColWidth="8.84375" defaultRowHeight="13.1" customHeight="1"/>
  <cols>
    <col min="1" max="1" width="9.61328125" style="119" customWidth="1"/>
    <col min="2" max="2" width="43.84375" style="119" customWidth="1"/>
    <col min="3" max="3" width="7.61328125" style="119" customWidth="1"/>
    <col min="4" max="4" width="9.84375" style="119" customWidth="1"/>
    <col min="5" max="5" width="10.84375" style="119" customWidth="1"/>
    <col min="6" max="6" width="12.84375" style="119" customWidth="1"/>
    <col min="7" max="7" width="2" style="119" customWidth="1"/>
    <col min="8" max="8" width="8.84375" style="119" customWidth="1"/>
    <col min="9" max="16384" width="8.84375" style="119"/>
  </cols>
  <sheetData>
    <row r="1" spans="1:7" ht="12.65" customHeight="1">
      <c r="A1" s="67"/>
      <c r="B1" s="71"/>
      <c r="C1" s="107"/>
      <c r="D1" s="120"/>
      <c r="E1" s="73"/>
      <c r="F1" s="37"/>
      <c r="G1" s="3"/>
    </row>
    <row r="2" spans="1:7" ht="12.65" customHeight="1">
      <c r="A2" s="59" t="s">
        <v>54</v>
      </c>
      <c r="B2" s="60" t="s">
        <v>55</v>
      </c>
      <c r="C2" s="108"/>
      <c r="D2" s="37"/>
      <c r="E2" s="37"/>
      <c r="F2" s="37"/>
      <c r="G2" s="3"/>
    </row>
    <row r="3" spans="1:7" ht="12.65" customHeight="1">
      <c r="A3" s="59"/>
      <c r="B3" s="60"/>
      <c r="C3" s="109"/>
      <c r="D3" s="69"/>
      <c r="E3" s="37"/>
      <c r="F3" s="37"/>
      <c r="G3" s="3"/>
    </row>
    <row r="4" spans="1:7" ht="27" customHeight="1">
      <c r="A4" s="59" t="s">
        <v>255</v>
      </c>
      <c r="B4" s="60" t="s">
        <v>71</v>
      </c>
      <c r="C4" s="109"/>
      <c r="D4" s="69"/>
      <c r="E4" s="37"/>
      <c r="F4" s="37"/>
      <c r="G4" s="3"/>
    </row>
    <row r="5" spans="1:7" ht="15" customHeight="1">
      <c r="A5" s="77"/>
      <c r="B5" s="118"/>
      <c r="C5" s="109"/>
      <c r="D5" s="69"/>
      <c r="E5" s="37"/>
      <c r="F5" s="37"/>
      <c r="G5" s="3"/>
    </row>
    <row r="6" spans="1:7" ht="60.15" customHeight="1">
      <c r="A6" s="77"/>
      <c r="B6" s="336" t="s">
        <v>256</v>
      </c>
      <c r="C6" s="331"/>
      <c r="D6" s="331"/>
      <c r="E6" s="331"/>
      <c r="F6" s="331"/>
      <c r="G6" s="3"/>
    </row>
    <row r="7" spans="1:7" ht="47.7" customHeight="1">
      <c r="A7" s="77"/>
      <c r="B7" s="358" t="s">
        <v>257</v>
      </c>
      <c r="C7" s="337"/>
      <c r="D7" s="337"/>
      <c r="E7" s="337"/>
      <c r="F7" s="337"/>
      <c r="G7" s="3"/>
    </row>
    <row r="8" spans="1:7" ht="35.799999999999997" customHeight="1">
      <c r="A8" s="77"/>
      <c r="B8" s="358" t="s">
        <v>258</v>
      </c>
      <c r="C8" s="337"/>
      <c r="D8" s="337"/>
      <c r="E8" s="337"/>
      <c r="F8" s="337"/>
      <c r="G8" s="3"/>
    </row>
    <row r="9" spans="1:7" ht="50.4" customHeight="1">
      <c r="A9" s="77"/>
      <c r="B9" s="358" t="s">
        <v>259</v>
      </c>
      <c r="C9" s="337"/>
      <c r="D9" s="337"/>
      <c r="E9" s="337"/>
      <c r="F9" s="337"/>
      <c r="G9" s="3"/>
    </row>
    <row r="10" spans="1:7" ht="34" customHeight="1">
      <c r="A10" s="77"/>
      <c r="B10" s="358" t="s">
        <v>260</v>
      </c>
      <c r="C10" s="337"/>
      <c r="D10" s="337"/>
      <c r="E10" s="337"/>
      <c r="F10" s="337"/>
      <c r="G10" s="3"/>
    </row>
    <row r="11" spans="1:7" ht="28" customHeight="1">
      <c r="A11" s="77"/>
      <c r="B11" s="358" t="s">
        <v>261</v>
      </c>
      <c r="C11" s="337"/>
      <c r="D11" s="337"/>
      <c r="E11" s="337"/>
      <c r="F11" s="337"/>
      <c r="G11" s="3"/>
    </row>
    <row r="12" spans="1:7" ht="31.5" customHeight="1">
      <c r="A12" s="77"/>
      <c r="B12" s="354"/>
      <c r="C12" s="337"/>
      <c r="D12" s="337"/>
      <c r="E12" s="337"/>
      <c r="F12" s="37"/>
      <c r="G12" s="3"/>
    </row>
    <row r="13" spans="1:7" ht="15" customHeight="1">
      <c r="A13" s="62" t="s">
        <v>115</v>
      </c>
      <c r="B13" s="63" t="s">
        <v>116</v>
      </c>
      <c r="C13" s="64" t="s">
        <v>117</v>
      </c>
      <c r="D13" s="121" t="s">
        <v>118</v>
      </c>
      <c r="E13" s="121" t="s">
        <v>119</v>
      </c>
      <c r="F13" s="121" t="s">
        <v>120</v>
      </c>
      <c r="G13" s="3"/>
    </row>
    <row r="14" spans="1:7" ht="15" customHeight="1">
      <c r="A14" s="77"/>
      <c r="B14" s="118"/>
      <c r="C14" s="109"/>
      <c r="D14" s="69"/>
      <c r="E14" s="37"/>
      <c r="F14" s="37"/>
      <c r="G14" s="3"/>
    </row>
    <row r="15" spans="1:7" ht="86.15" customHeight="1">
      <c r="A15" s="65" t="s">
        <v>262</v>
      </c>
      <c r="B15" s="2" t="s">
        <v>263</v>
      </c>
      <c r="C15" s="66" t="s">
        <v>140</v>
      </c>
      <c r="D15" s="58">
        <v>10</v>
      </c>
      <c r="E15" s="288">
        <v>0</v>
      </c>
      <c r="F15" s="37">
        <f>E15*D15</f>
        <v>0</v>
      </c>
      <c r="G15" s="3"/>
    </row>
    <row r="16" spans="1:7" ht="15" customHeight="1">
      <c r="A16" s="77"/>
      <c r="B16" s="118"/>
      <c r="C16" s="109"/>
      <c r="D16" s="69"/>
      <c r="E16" s="288"/>
      <c r="F16" s="37"/>
      <c r="G16" s="3"/>
    </row>
    <row r="17" spans="1:7" ht="27" customHeight="1">
      <c r="A17" s="65" t="s">
        <v>264</v>
      </c>
      <c r="B17" s="2" t="s">
        <v>265</v>
      </c>
      <c r="C17" s="66" t="s">
        <v>140</v>
      </c>
      <c r="D17" s="58">
        <v>2</v>
      </c>
      <c r="E17" s="288"/>
      <c r="F17" s="37">
        <f>E17*D17</f>
        <v>0</v>
      </c>
      <c r="G17" s="3"/>
    </row>
    <row r="18" spans="1:7" ht="15" customHeight="1">
      <c r="A18" s="77"/>
      <c r="B18" s="2"/>
      <c r="C18" s="66"/>
      <c r="D18" s="58"/>
      <c r="E18" s="288"/>
      <c r="F18" s="37"/>
      <c r="G18" s="3"/>
    </row>
    <row r="19" spans="1:7" ht="41.05" customHeight="1">
      <c r="A19" s="65" t="s">
        <v>266</v>
      </c>
      <c r="B19" s="2" t="s">
        <v>267</v>
      </c>
      <c r="C19" s="66" t="s">
        <v>140</v>
      </c>
      <c r="D19" s="58">
        <v>1</v>
      </c>
      <c r="E19" s="288"/>
      <c r="F19" s="37">
        <f>E19*D19</f>
        <v>0</v>
      </c>
      <c r="G19" s="3"/>
    </row>
    <row r="20" spans="1:7" ht="15" customHeight="1">
      <c r="A20" s="77"/>
      <c r="B20" s="2"/>
      <c r="C20" s="66"/>
      <c r="D20" s="58"/>
      <c r="E20" s="288"/>
      <c r="F20" s="37"/>
      <c r="G20" s="3"/>
    </row>
    <row r="21" spans="1:7" ht="52" customHeight="1">
      <c r="A21" s="65" t="s">
        <v>268</v>
      </c>
      <c r="B21" s="2" t="s">
        <v>269</v>
      </c>
      <c r="C21" s="66" t="s">
        <v>140</v>
      </c>
      <c r="D21" s="58">
        <v>2</v>
      </c>
      <c r="E21" s="288"/>
      <c r="F21" s="37">
        <f>E21*D21</f>
        <v>0</v>
      </c>
      <c r="G21" s="3"/>
    </row>
    <row r="22" spans="1:7" ht="15" customHeight="1">
      <c r="A22" s="77"/>
      <c r="B22" s="2"/>
      <c r="C22" s="66"/>
      <c r="D22" s="58"/>
      <c r="E22" s="288"/>
      <c r="F22" s="37"/>
      <c r="G22" s="3"/>
    </row>
    <row r="23" spans="1:7" ht="52" customHeight="1">
      <c r="A23" s="65" t="s">
        <v>270</v>
      </c>
      <c r="B23" s="2" t="s">
        <v>271</v>
      </c>
      <c r="C23" s="66" t="s">
        <v>140</v>
      </c>
      <c r="D23" s="58">
        <f>26*0.3</f>
        <v>7.8</v>
      </c>
      <c r="E23" s="288"/>
      <c r="F23" s="37">
        <f>E23*D23</f>
        <v>0</v>
      </c>
      <c r="G23" s="3"/>
    </row>
    <row r="24" spans="1:7" ht="15" customHeight="1">
      <c r="A24" s="77"/>
      <c r="B24" s="2"/>
      <c r="C24" s="66"/>
      <c r="D24" s="58"/>
      <c r="E24" s="288"/>
      <c r="F24" s="37"/>
      <c r="G24" s="3"/>
    </row>
    <row r="25" spans="1:7" ht="53.05" customHeight="1">
      <c r="A25" s="65" t="s">
        <v>272</v>
      </c>
      <c r="B25" s="2" t="s">
        <v>273</v>
      </c>
      <c r="C25" s="66" t="s">
        <v>140</v>
      </c>
      <c r="D25" s="58">
        <v>393</v>
      </c>
      <c r="E25" s="288"/>
      <c r="F25" s="37">
        <f>E25*D25</f>
        <v>0</v>
      </c>
      <c r="G25" s="3"/>
    </row>
    <row r="26" spans="1:7" ht="15" customHeight="1">
      <c r="A26" s="65"/>
      <c r="B26" s="65"/>
      <c r="C26" s="65"/>
      <c r="D26" s="58"/>
      <c r="E26" s="293"/>
      <c r="F26" s="58"/>
      <c r="G26" s="3"/>
    </row>
    <row r="27" spans="1:7" ht="15" customHeight="1">
      <c r="A27" s="59"/>
      <c r="B27" s="60" t="s">
        <v>274</v>
      </c>
      <c r="C27" s="68" t="s">
        <v>58</v>
      </c>
      <c r="D27" s="69"/>
      <c r="E27" s="288"/>
      <c r="F27" s="37">
        <f>SUM(F15:F25)</f>
        <v>0</v>
      </c>
      <c r="G27" s="3"/>
    </row>
  </sheetData>
  <sheetProtection password="8D03" sheet="1" objects="1" scenarios="1" selectLockedCells="1"/>
  <mergeCells count="7">
    <mergeCell ref="B12:E12"/>
    <mergeCell ref="B6:F6"/>
    <mergeCell ref="B7:F7"/>
    <mergeCell ref="B8:F8"/>
    <mergeCell ref="B9:F9"/>
    <mergeCell ref="B10:F10"/>
    <mergeCell ref="B11:F11"/>
  </mergeCells>
  <pageMargins left="0.62" right="0.19685" top="0.56999999999999995" bottom="0.6" header="0.34" footer="0.19"/>
  <pageSetup orientation="portrait"/>
  <headerFooter>
    <oddFooter>&amp;C&amp;"Raleway Regular,Regular"&amp;9&amp;K00000005-2019 Fotohiša Pelikan - rekonstrukcija in sprememba namembnosti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topLeftCell="A36" zoomScale="85" zoomScaleNormal="85" workbookViewId="0">
      <selection activeCell="E21" sqref="E21"/>
    </sheetView>
  </sheetViews>
  <sheetFormatPr defaultColWidth="8.84375" defaultRowHeight="13.1" customHeight="1"/>
  <cols>
    <col min="1" max="1" width="6.84375" style="122" customWidth="1"/>
    <col min="2" max="2" width="46.84375" style="122" customWidth="1"/>
    <col min="3" max="3" width="7.61328125" style="122" customWidth="1"/>
    <col min="4" max="4" width="9.84375" style="122" customWidth="1"/>
    <col min="5" max="5" width="10.84375" style="122" customWidth="1"/>
    <col min="6" max="6" width="13" style="122" customWidth="1"/>
    <col min="7" max="7" width="3.3828125" style="122" customWidth="1"/>
    <col min="8" max="8" width="8.84375" style="122" customWidth="1"/>
    <col min="9" max="16384" width="8.84375" style="122"/>
  </cols>
  <sheetData>
    <row r="1" spans="1:7" ht="12.65" customHeight="1">
      <c r="A1" s="67"/>
      <c r="B1" s="71"/>
      <c r="C1" s="107"/>
      <c r="D1" s="120"/>
      <c r="E1" s="73"/>
      <c r="F1" s="37"/>
      <c r="G1" s="3"/>
    </row>
    <row r="2" spans="1:7" ht="12.65" customHeight="1">
      <c r="A2" s="59" t="s">
        <v>73</v>
      </c>
      <c r="B2" s="60" t="s">
        <v>74</v>
      </c>
      <c r="C2" s="108"/>
      <c r="D2" s="37"/>
      <c r="E2" s="37"/>
      <c r="F2" s="37"/>
      <c r="G2" s="3"/>
    </row>
    <row r="3" spans="1:7" ht="12.65" customHeight="1">
      <c r="A3" s="59"/>
      <c r="B3" s="60"/>
      <c r="C3" s="109"/>
      <c r="D3" s="69"/>
      <c r="E3" s="37"/>
      <c r="F3" s="37"/>
      <c r="G3" s="3"/>
    </row>
    <row r="4" spans="1:7" ht="27" customHeight="1">
      <c r="A4" s="59" t="s">
        <v>112</v>
      </c>
      <c r="B4" s="60" t="s">
        <v>76</v>
      </c>
      <c r="C4" s="109"/>
      <c r="D4" s="69"/>
      <c r="E4" s="37"/>
      <c r="F4" s="37"/>
      <c r="G4" s="3"/>
    </row>
    <row r="5" spans="1:7" ht="15" customHeight="1">
      <c r="A5" s="77"/>
      <c r="B5" s="118"/>
      <c r="C5" s="109"/>
      <c r="D5" s="69"/>
      <c r="E5" s="37"/>
      <c r="F5" s="37"/>
      <c r="G5" s="3"/>
    </row>
    <row r="6" spans="1:7" ht="51.75" customHeight="1">
      <c r="A6" s="77"/>
      <c r="B6" s="358" t="s">
        <v>275</v>
      </c>
      <c r="C6" s="337"/>
      <c r="D6" s="337"/>
      <c r="E6" s="337"/>
      <c r="F6" s="337"/>
      <c r="G6" s="3"/>
    </row>
    <row r="7" spans="1:7" ht="34.200000000000003" customHeight="1">
      <c r="A7" s="77"/>
      <c r="B7" s="360" t="s">
        <v>276</v>
      </c>
      <c r="C7" s="361"/>
      <c r="D7" s="361"/>
      <c r="E7" s="361"/>
      <c r="F7" s="361"/>
      <c r="G7" s="3"/>
    </row>
    <row r="8" spans="1:7" ht="28.95" customHeight="1">
      <c r="A8" s="77"/>
      <c r="B8" s="336" t="s">
        <v>277</v>
      </c>
      <c r="C8" s="337"/>
      <c r="D8" s="337"/>
      <c r="E8" s="337"/>
      <c r="F8" s="337"/>
      <c r="G8" s="3"/>
    </row>
    <row r="9" spans="1:7" ht="37.5" customHeight="1">
      <c r="A9" s="77"/>
      <c r="B9" s="336" t="s">
        <v>278</v>
      </c>
      <c r="C9" s="337"/>
      <c r="D9" s="337"/>
      <c r="E9" s="337"/>
      <c r="F9" s="337"/>
      <c r="G9" s="3"/>
    </row>
    <row r="10" spans="1:7" ht="55" customHeight="1">
      <c r="A10" s="77"/>
      <c r="B10" s="336" t="s">
        <v>279</v>
      </c>
      <c r="C10" s="337"/>
      <c r="D10" s="337"/>
      <c r="E10" s="337"/>
      <c r="F10" s="337"/>
      <c r="G10" s="3"/>
    </row>
    <row r="11" spans="1:7" ht="23.4" customHeight="1">
      <c r="A11" s="77"/>
      <c r="B11" s="336" t="s">
        <v>280</v>
      </c>
      <c r="C11" s="337"/>
      <c r="D11" s="337"/>
      <c r="E11" s="337"/>
      <c r="F11" s="337"/>
      <c r="G11" s="3"/>
    </row>
    <row r="12" spans="1:7" ht="39" customHeight="1">
      <c r="A12" s="77"/>
      <c r="B12" s="336" t="s">
        <v>281</v>
      </c>
      <c r="C12" s="337"/>
      <c r="D12" s="337"/>
      <c r="E12" s="337"/>
      <c r="F12" s="337"/>
      <c r="G12" s="3"/>
    </row>
    <row r="13" spans="1:7" ht="39" customHeight="1">
      <c r="A13" s="77"/>
      <c r="B13" s="360" t="s">
        <v>282</v>
      </c>
      <c r="C13" s="337"/>
      <c r="D13" s="337"/>
      <c r="E13" s="337"/>
      <c r="F13" s="337"/>
      <c r="G13" s="3"/>
    </row>
    <row r="14" spans="1:7" ht="73.849999999999994" customHeight="1">
      <c r="A14" s="77"/>
      <c r="B14" s="360" t="s">
        <v>283</v>
      </c>
      <c r="C14" s="331"/>
      <c r="D14" s="331"/>
      <c r="E14" s="331"/>
      <c r="F14" s="331"/>
      <c r="G14" s="3"/>
    </row>
    <row r="15" spans="1:7" ht="55" customHeight="1">
      <c r="A15" s="77"/>
      <c r="B15" s="360" t="s">
        <v>284</v>
      </c>
      <c r="C15" s="331"/>
      <c r="D15" s="331"/>
      <c r="E15" s="331"/>
      <c r="F15" s="331"/>
      <c r="G15" s="3"/>
    </row>
    <row r="16" spans="1:7" ht="28.95" customHeight="1">
      <c r="A16" s="77"/>
      <c r="B16" s="360" t="s">
        <v>285</v>
      </c>
      <c r="C16" s="337"/>
      <c r="D16" s="337"/>
      <c r="E16" s="337"/>
      <c r="F16" s="337"/>
      <c r="G16" s="3"/>
    </row>
    <row r="17" spans="1:7" ht="28.5" customHeight="1">
      <c r="A17" s="77"/>
      <c r="B17" s="336" t="s">
        <v>286</v>
      </c>
      <c r="C17" s="337"/>
      <c r="D17" s="337"/>
      <c r="E17" s="337"/>
      <c r="F17" s="337"/>
      <c r="G17" s="3"/>
    </row>
    <row r="18" spans="1:7" ht="39" customHeight="1">
      <c r="A18" s="77"/>
      <c r="B18" s="359"/>
      <c r="C18" s="337"/>
      <c r="D18" s="337"/>
      <c r="E18" s="337"/>
      <c r="F18" s="337"/>
      <c r="G18" s="3"/>
    </row>
    <row r="19" spans="1:7" ht="15" customHeight="1">
      <c r="A19" s="62" t="s">
        <v>115</v>
      </c>
      <c r="B19" s="63" t="s">
        <v>116</v>
      </c>
      <c r="C19" s="121" t="s">
        <v>117</v>
      </c>
      <c r="D19" s="121" t="s">
        <v>118</v>
      </c>
      <c r="E19" s="121" t="s">
        <v>119</v>
      </c>
      <c r="F19" s="121" t="s">
        <v>120</v>
      </c>
      <c r="G19" s="3"/>
    </row>
    <row r="20" spans="1:7" ht="15" customHeight="1">
      <c r="A20" s="77"/>
      <c r="B20" s="118"/>
      <c r="C20" s="109"/>
      <c r="D20" s="69"/>
      <c r="E20" s="37"/>
      <c r="F20" s="37"/>
      <c r="G20" s="3"/>
    </row>
    <row r="21" spans="1:7" ht="67" customHeight="1">
      <c r="A21" s="65" t="s">
        <v>287</v>
      </c>
      <c r="B21" s="2" t="s">
        <v>288</v>
      </c>
      <c r="C21" s="66" t="s">
        <v>140</v>
      </c>
      <c r="D21" s="58">
        <v>209</v>
      </c>
      <c r="E21" s="288"/>
      <c r="F21" s="37">
        <f>E21*D21</f>
        <v>0</v>
      </c>
      <c r="G21" s="3"/>
    </row>
    <row r="22" spans="1:7" ht="15" customHeight="1">
      <c r="A22" s="77"/>
      <c r="B22" s="118"/>
      <c r="C22" s="109"/>
      <c r="D22" s="69"/>
      <c r="E22" s="288"/>
      <c r="F22" s="37"/>
      <c r="G22" s="3"/>
    </row>
    <row r="23" spans="1:7" ht="53.05" customHeight="1">
      <c r="A23" s="65" t="s">
        <v>289</v>
      </c>
      <c r="B23" s="2" t="s">
        <v>290</v>
      </c>
      <c r="C23" s="66" t="s">
        <v>140</v>
      </c>
      <c r="D23" s="58">
        <v>228</v>
      </c>
      <c r="E23" s="288"/>
      <c r="F23" s="37">
        <f>E23*D23</f>
        <v>0</v>
      </c>
      <c r="G23" s="3"/>
    </row>
    <row r="24" spans="1:7" ht="15" customHeight="1">
      <c r="A24" s="77"/>
      <c r="B24" s="2"/>
      <c r="C24" s="66"/>
      <c r="D24" s="58"/>
      <c r="E24" s="288"/>
      <c r="F24" s="37"/>
      <c r="G24" s="3"/>
    </row>
    <row r="25" spans="1:7" ht="66" customHeight="1">
      <c r="A25" s="65" t="s">
        <v>291</v>
      </c>
      <c r="B25" s="2" t="s">
        <v>292</v>
      </c>
      <c r="C25" s="66" t="s">
        <v>140</v>
      </c>
      <c r="D25" s="58">
        <v>228</v>
      </c>
      <c r="E25" s="288"/>
      <c r="F25" s="37">
        <f>E25*D25</f>
        <v>0</v>
      </c>
      <c r="G25" s="3"/>
    </row>
    <row r="26" spans="1:7" ht="15" customHeight="1">
      <c r="A26" s="65"/>
      <c r="B26" s="2"/>
      <c r="C26" s="66"/>
      <c r="D26" s="58"/>
      <c r="E26" s="288"/>
      <c r="F26" s="37"/>
      <c r="G26" s="3"/>
    </row>
    <row r="27" spans="1:7" ht="39" customHeight="1">
      <c r="A27" s="65" t="s">
        <v>293</v>
      </c>
      <c r="B27" s="2" t="s">
        <v>294</v>
      </c>
      <c r="C27" s="66" t="s">
        <v>140</v>
      </c>
      <c r="D27" s="58">
        <v>228</v>
      </c>
      <c r="E27" s="288"/>
      <c r="F27" s="37">
        <f>E27*D27</f>
        <v>0</v>
      </c>
      <c r="G27" s="3"/>
    </row>
    <row r="28" spans="1:7" ht="15" customHeight="1">
      <c r="A28" s="77"/>
      <c r="B28" s="2"/>
      <c r="C28" s="66"/>
      <c r="D28" s="58"/>
      <c r="E28" s="288"/>
      <c r="F28" s="37"/>
      <c r="G28" s="3"/>
    </row>
    <row r="29" spans="1:7" ht="65.05" customHeight="1">
      <c r="A29" s="65" t="s">
        <v>295</v>
      </c>
      <c r="B29" s="2" t="s">
        <v>296</v>
      </c>
      <c r="C29" s="66" t="s">
        <v>140</v>
      </c>
      <c r="D29" s="58">
        <v>228</v>
      </c>
      <c r="E29" s="288"/>
      <c r="F29" s="37">
        <f>E29*D29</f>
        <v>0</v>
      </c>
      <c r="G29" s="3"/>
    </row>
    <row r="30" spans="1:7" ht="15" customHeight="1">
      <c r="A30" s="77"/>
      <c r="B30" s="2"/>
      <c r="C30" s="66"/>
      <c r="D30" s="58"/>
      <c r="E30" s="288"/>
      <c r="F30" s="37"/>
      <c r="G30" s="3"/>
    </row>
    <row r="31" spans="1:7" ht="151.85" customHeight="1">
      <c r="A31" s="65" t="s">
        <v>297</v>
      </c>
      <c r="B31" s="2" t="s">
        <v>298</v>
      </c>
      <c r="C31" s="66" t="s">
        <v>140</v>
      </c>
      <c r="D31" s="58">
        <v>16.149999999999999</v>
      </c>
      <c r="E31" s="288"/>
      <c r="F31" s="37">
        <f>E31*D31</f>
        <v>0</v>
      </c>
      <c r="G31" s="3"/>
    </row>
    <row r="32" spans="1:7" ht="15" customHeight="1">
      <c r="A32" s="77"/>
      <c r="B32" s="2"/>
      <c r="C32" s="66"/>
      <c r="D32" s="58"/>
      <c r="E32" s="288"/>
      <c r="F32" s="37"/>
      <c r="G32" s="3"/>
    </row>
    <row r="33" spans="1:7" ht="55" customHeight="1">
      <c r="A33" s="65" t="s">
        <v>299</v>
      </c>
      <c r="B33" s="2" t="s">
        <v>300</v>
      </c>
      <c r="C33" s="66" t="s">
        <v>140</v>
      </c>
      <c r="D33" s="58">
        <v>50</v>
      </c>
      <c r="E33" s="288"/>
      <c r="F33" s="37">
        <f>E33*D33</f>
        <v>0</v>
      </c>
      <c r="G33" s="3"/>
    </row>
    <row r="34" spans="1:7" ht="15" customHeight="1">
      <c r="A34" s="77"/>
      <c r="B34" s="2"/>
      <c r="C34" s="66"/>
      <c r="D34" s="58"/>
      <c r="E34" s="288"/>
      <c r="F34" s="37"/>
      <c r="G34" s="3"/>
    </row>
    <row r="35" spans="1:7" ht="61.75" customHeight="1">
      <c r="A35" s="65" t="s">
        <v>301</v>
      </c>
      <c r="B35" s="2" t="s">
        <v>302</v>
      </c>
      <c r="C35" s="66" t="s">
        <v>140</v>
      </c>
      <c r="D35" s="58">
        <v>570</v>
      </c>
      <c r="E35" s="288"/>
      <c r="F35" s="37">
        <f>E35*D35</f>
        <v>0</v>
      </c>
      <c r="G35" s="3"/>
    </row>
    <row r="36" spans="1:7" ht="15" customHeight="1">
      <c r="A36" s="77"/>
      <c r="B36" s="2"/>
      <c r="C36" s="66"/>
      <c r="D36" s="58"/>
      <c r="E36" s="288"/>
      <c r="F36" s="37"/>
      <c r="G36" s="3"/>
    </row>
    <row r="37" spans="1:7" ht="68.05" customHeight="1">
      <c r="A37" s="65" t="s">
        <v>303</v>
      </c>
      <c r="B37" s="2" t="s">
        <v>304</v>
      </c>
      <c r="C37" s="66" t="s">
        <v>242</v>
      </c>
      <c r="D37" s="58">
        <v>32.299999999999997</v>
      </c>
      <c r="E37" s="288"/>
      <c r="F37" s="37">
        <f>E37*D37</f>
        <v>0</v>
      </c>
      <c r="G37" s="3"/>
    </row>
    <row r="38" spans="1:7" ht="15" customHeight="1">
      <c r="A38" s="77"/>
      <c r="B38" s="2"/>
      <c r="C38" s="66"/>
      <c r="D38" s="58"/>
      <c r="E38" s="288"/>
      <c r="F38" s="37"/>
      <c r="G38" s="3"/>
    </row>
    <row r="39" spans="1:7" ht="67" customHeight="1">
      <c r="A39" s="65" t="s">
        <v>305</v>
      </c>
      <c r="B39" s="2" t="s">
        <v>306</v>
      </c>
      <c r="C39" s="66" t="s">
        <v>140</v>
      </c>
      <c r="D39" s="58">
        <v>20.49</v>
      </c>
      <c r="E39" s="288"/>
      <c r="F39" s="37">
        <f>E39*D39</f>
        <v>0</v>
      </c>
      <c r="G39" s="3"/>
    </row>
    <row r="40" spans="1:7" ht="15" customHeight="1">
      <c r="A40" s="77"/>
      <c r="B40" s="2"/>
      <c r="C40" s="66"/>
      <c r="D40" s="58"/>
      <c r="E40" s="288"/>
      <c r="F40" s="37"/>
      <c r="G40" s="3"/>
    </row>
    <row r="41" spans="1:7" ht="41.05" customHeight="1">
      <c r="A41" s="65" t="s">
        <v>307</v>
      </c>
      <c r="B41" s="2" t="s">
        <v>308</v>
      </c>
      <c r="C41" s="66" t="s">
        <v>140</v>
      </c>
      <c r="D41" s="58">
        <v>32.299999999999997</v>
      </c>
      <c r="E41" s="288"/>
      <c r="F41" s="37">
        <f>E41*D41</f>
        <v>0</v>
      </c>
      <c r="G41" s="3"/>
    </row>
    <row r="42" spans="1:7" ht="15" customHeight="1">
      <c r="A42" s="65"/>
      <c r="B42" s="2"/>
      <c r="C42" s="66"/>
      <c r="D42" s="58"/>
      <c r="E42" s="288"/>
      <c r="F42" s="37"/>
      <c r="G42" s="3"/>
    </row>
    <row r="43" spans="1:7" ht="29.05" customHeight="1">
      <c r="A43" s="65" t="s">
        <v>309</v>
      </c>
      <c r="B43" s="2" t="s">
        <v>310</v>
      </c>
      <c r="C43" s="66" t="s">
        <v>242</v>
      </c>
      <c r="D43" s="58">
        <v>4</v>
      </c>
      <c r="E43" s="288"/>
      <c r="F43" s="37">
        <f>E43*D43</f>
        <v>0</v>
      </c>
      <c r="G43" s="3"/>
    </row>
    <row r="44" spans="1:7" ht="15" customHeight="1">
      <c r="A44" s="65"/>
      <c r="B44" s="2"/>
      <c r="C44" s="66"/>
      <c r="D44" s="58"/>
      <c r="E44" s="288"/>
      <c r="F44" s="37"/>
      <c r="G44" s="3"/>
    </row>
    <row r="45" spans="1:7" ht="79" customHeight="1">
      <c r="A45" s="65" t="s">
        <v>311</v>
      </c>
      <c r="B45" s="2" t="s">
        <v>312</v>
      </c>
      <c r="C45" s="66" t="s">
        <v>242</v>
      </c>
      <c r="D45" s="58">
        <v>22</v>
      </c>
      <c r="E45" s="288"/>
      <c r="F45" s="37">
        <f>E45*D45</f>
        <v>0</v>
      </c>
      <c r="G45" s="3"/>
    </row>
    <row r="46" spans="1:7" ht="15" customHeight="1">
      <c r="A46" s="65"/>
      <c r="B46" s="2"/>
      <c r="C46" s="66"/>
      <c r="D46" s="58"/>
      <c r="E46" s="288"/>
      <c r="F46" s="37"/>
      <c r="G46" s="3"/>
    </row>
    <row r="47" spans="1:7" ht="68.05" customHeight="1">
      <c r="A47" s="65" t="s">
        <v>313</v>
      </c>
      <c r="B47" s="2" t="s">
        <v>314</v>
      </c>
      <c r="C47" s="66" t="s">
        <v>242</v>
      </c>
      <c r="D47" s="58">
        <v>32.299999999999997</v>
      </c>
      <c r="E47" s="288"/>
      <c r="F47" s="37">
        <f>E47*D47</f>
        <v>0</v>
      </c>
      <c r="G47" s="3"/>
    </row>
    <row r="48" spans="1:7" ht="15" customHeight="1">
      <c r="A48" s="65"/>
      <c r="B48" s="65"/>
      <c r="C48" s="123"/>
      <c r="D48" s="58"/>
      <c r="E48" s="293"/>
      <c r="F48" s="58"/>
      <c r="G48" s="3"/>
    </row>
    <row r="49" spans="1:7" ht="15" customHeight="1">
      <c r="A49" s="59"/>
      <c r="B49" s="60" t="s">
        <v>315</v>
      </c>
      <c r="C49" s="68" t="s">
        <v>58</v>
      </c>
      <c r="D49" s="69"/>
      <c r="E49" s="288"/>
      <c r="F49" s="115">
        <f>SUM(F21:F47)</f>
        <v>0</v>
      </c>
      <c r="G49" s="3"/>
    </row>
  </sheetData>
  <sheetProtection password="8D03" sheet="1" objects="1" scenarios="1" selectLockedCells="1"/>
  <mergeCells count="13">
    <mergeCell ref="B6:F6"/>
    <mergeCell ref="B17:F17"/>
    <mergeCell ref="B18:F18"/>
    <mergeCell ref="B12:F12"/>
    <mergeCell ref="B13:F13"/>
    <mergeCell ref="B14:F14"/>
    <mergeCell ref="B15:F15"/>
    <mergeCell ref="B16:F16"/>
    <mergeCell ref="B11:F11"/>
    <mergeCell ref="B7:F7"/>
    <mergeCell ref="B8:F8"/>
    <mergeCell ref="B9:F9"/>
    <mergeCell ref="B10:F10"/>
  </mergeCells>
  <pageMargins left="0.55000000000000004" right="0.19685" top="0.92" bottom="0.62" header="0.472441" footer="0.3"/>
  <pageSetup orientation="portrait"/>
  <headerFooter>
    <oddFooter>&amp;C&amp;"Raleway Regular,Regular"&amp;9&amp;K00000005-2019 Fotohiša Pelikan - rekonstrukcija in sprememba namembnosti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topLeftCell="A3" zoomScaleNormal="100" workbookViewId="0">
      <selection activeCell="E10" sqref="E10"/>
    </sheetView>
  </sheetViews>
  <sheetFormatPr defaultColWidth="8.84375" defaultRowHeight="13.1" customHeight="1"/>
  <cols>
    <col min="1" max="1" width="10.3828125" style="124" customWidth="1"/>
    <col min="2" max="2" width="39.61328125" style="124" customWidth="1"/>
    <col min="3" max="3" width="7.61328125" style="124" customWidth="1"/>
    <col min="4" max="4" width="9.84375" style="124" customWidth="1"/>
    <col min="5" max="5" width="10.84375" style="124" customWidth="1"/>
    <col min="6" max="6" width="13.3828125" style="124" customWidth="1"/>
    <col min="7" max="7" width="2.3828125" style="124" customWidth="1"/>
    <col min="8" max="8" width="8.84375" style="124" customWidth="1"/>
    <col min="9" max="16384" width="8.84375" style="124"/>
  </cols>
  <sheetData>
    <row r="1" spans="1:7" ht="12.65" customHeight="1">
      <c r="A1" s="67"/>
      <c r="B1" s="71"/>
      <c r="C1" s="57"/>
      <c r="D1" s="57"/>
      <c r="E1" s="57"/>
      <c r="F1" s="58"/>
      <c r="G1" s="3"/>
    </row>
    <row r="2" spans="1:7" ht="12.65" customHeight="1">
      <c r="A2" s="59" t="s">
        <v>73</v>
      </c>
      <c r="B2" s="60" t="s">
        <v>74</v>
      </c>
      <c r="C2" s="58"/>
      <c r="D2" s="58"/>
      <c r="E2" s="58"/>
      <c r="F2" s="58"/>
      <c r="G2" s="3"/>
    </row>
    <row r="3" spans="1:7" ht="12.65" customHeight="1">
      <c r="A3" s="59"/>
      <c r="B3" s="60"/>
      <c r="C3" s="69"/>
      <c r="D3" s="69"/>
      <c r="E3" s="58"/>
      <c r="F3" s="58"/>
      <c r="G3" s="3"/>
    </row>
    <row r="4" spans="1:7" ht="27" customHeight="1">
      <c r="A4" s="59" t="s">
        <v>128</v>
      </c>
      <c r="B4" s="60" t="s">
        <v>78</v>
      </c>
      <c r="C4" s="69"/>
      <c r="D4" s="69"/>
      <c r="E4" s="58"/>
      <c r="F4" s="58"/>
      <c r="G4" s="3"/>
    </row>
    <row r="5" spans="1:7" ht="15" customHeight="1">
      <c r="A5" s="77"/>
      <c r="B5" s="118"/>
      <c r="C5" s="69"/>
      <c r="D5" s="69"/>
      <c r="E5" s="58"/>
      <c r="F5" s="58"/>
      <c r="G5" s="3"/>
    </row>
    <row r="6" spans="1:7" ht="40" customHeight="1">
      <c r="A6" s="77"/>
      <c r="B6" s="358" t="s">
        <v>275</v>
      </c>
      <c r="C6" s="337"/>
      <c r="D6" s="337"/>
      <c r="E6" s="337"/>
      <c r="F6" s="337"/>
      <c r="G6" s="3"/>
    </row>
    <row r="7" spans="1:7" ht="15" customHeight="1">
      <c r="A7" s="77"/>
      <c r="B7" s="118"/>
      <c r="C7" s="69"/>
      <c r="D7" s="69"/>
      <c r="E7" s="58"/>
      <c r="F7" s="58"/>
      <c r="G7" s="3"/>
    </row>
    <row r="8" spans="1:7" ht="15" customHeight="1">
      <c r="A8" s="62" t="s">
        <v>115</v>
      </c>
      <c r="B8" s="63" t="s">
        <v>116</v>
      </c>
      <c r="C8" s="125" t="s">
        <v>117</v>
      </c>
      <c r="D8" s="125" t="s">
        <v>118</v>
      </c>
      <c r="E8" s="125" t="s">
        <v>119</v>
      </c>
      <c r="F8" s="125" t="s">
        <v>120</v>
      </c>
      <c r="G8" s="3"/>
    </row>
    <row r="9" spans="1:7" ht="15" customHeight="1">
      <c r="A9" s="77"/>
      <c r="B9" s="118"/>
      <c r="C9" s="69"/>
      <c r="D9" s="69"/>
      <c r="E9" s="58"/>
      <c r="F9" s="58"/>
      <c r="G9" s="3"/>
    </row>
    <row r="10" spans="1:7" ht="99.9" customHeight="1">
      <c r="A10" s="65" t="s">
        <v>316</v>
      </c>
      <c r="B10" s="2" t="s">
        <v>317</v>
      </c>
      <c r="C10" s="123" t="s">
        <v>172</v>
      </c>
      <c r="D10" s="58">
        <v>5500</v>
      </c>
      <c r="E10" s="293"/>
      <c r="F10" s="58">
        <f>E10*D10</f>
        <v>0</v>
      </c>
      <c r="G10" s="3"/>
    </row>
    <row r="11" spans="1:7" ht="16.100000000000001" customHeight="1">
      <c r="A11" s="77"/>
      <c r="B11" s="118"/>
      <c r="C11" s="69"/>
      <c r="D11" s="69"/>
      <c r="E11" s="293"/>
      <c r="F11" s="58"/>
      <c r="G11" s="3"/>
    </row>
    <row r="12" spans="1:7" ht="81" customHeight="1">
      <c r="A12" s="65" t="s">
        <v>318</v>
      </c>
      <c r="B12" s="2" t="s">
        <v>319</v>
      </c>
      <c r="C12" s="123" t="s">
        <v>172</v>
      </c>
      <c r="D12" s="58">
        <v>500</v>
      </c>
      <c r="E12" s="293"/>
      <c r="F12" s="58">
        <f>E12*D12</f>
        <v>0</v>
      </c>
      <c r="G12" s="3"/>
    </row>
    <row r="13" spans="1:7" ht="15" customHeight="1">
      <c r="A13" s="77"/>
      <c r="B13" s="2"/>
      <c r="C13" s="69"/>
      <c r="D13" s="69"/>
      <c r="E13" s="293"/>
      <c r="F13" s="58"/>
      <c r="G13" s="3"/>
    </row>
    <row r="14" spans="1:7" ht="55" customHeight="1">
      <c r="A14" s="65" t="s">
        <v>320</v>
      </c>
      <c r="B14" s="2" t="s">
        <v>321</v>
      </c>
      <c r="C14" s="123" t="s">
        <v>143</v>
      </c>
      <c r="D14" s="58">
        <v>53</v>
      </c>
      <c r="E14" s="293"/>
      <c r="F14" s="58">
        <f>E14*D14</f>
        <v>0</v>
      </c>
      <c r="G14" s="3"/>
    </row>
    <row r="15" spans="1:7" ht="15" customHeight="1">
      <c r="A15" s="77"/>
      <c r="B15" s="2"/>
      <c r="C15" s="69"/>
      <c r="D15" s="69"/>
      <c r="E15" s="293"/>
      <c r="F15" s="58"/>
      <c r="G15" s="3"/>
    </row>
    <row r="16" spans="1:7" ht="68.05" customHeight="1">
      <c r="A16" s="199" t="s">
        <v>528</v>
      </c>
      <c r="B16" s="2" t="s">
        <v>323</v>
      </c>
      <c r="C16" s="123" t="s">
        <v>143</v>
      </c>
      <c r="D16" s="58">
        <v>23</v>
      </c>
      <c r="E16" s="293"/>
      <c r="F16" s="58">
        <f>E16*D16</f>
        <v>0</v>
      </c>
      <c r="G16" s="3"/>
    </row>
    <row r="17" spans="1:7" ht="15" customHeight="1">
      <c r="A17" s="77"/>
      <c r="B17" s="118"/>
      <c r="C17" s="69"/>
      <c r="D17" s="69"/>
      <c r="E17" s="293"/>
      <c r="F17" s="58"/>
      <c r="G17" s="3"/>
    </row>
    <row r="18" spans="1:7" ht="68.05" customHeight="1">
      <c r="A18" s="199" t="s">
        <v>322</v>
      </c>
      <c r="B18" s="2" t="s">
        <v>324</v>
      </c>
      <c r="C18" s="123" t="s">
        <v>143</v>
      </c>
      <c r="D18" s="58">
        <v>10</v>
      </c>
      <c r="E18" s="293"/>
      <c r="F18" s="58">
        <f>E18*D18</f>
        <v>0</v>
      </c>
      <c r="G18" s="3"/>
    </row>
    <row r="19" spans="1:7" ht="15" customHeight="1">
      <c r="A19" s="126"/>
      <c r="B19" s="127"/>
      <c r="C19" s="128"/>
      <c r="D19" s="128"/>
      <c r="E19" s="310"/>
      <c r="F19" s="129"/>
      <c r="G19" s="3"/>
    </row>
    <row r="20" spans="1:7" ht="40" customHeight="1">
      <c r="A20" s="199" t="s">
        <v>529</v>
      </c>
      <c r="B20" s="2" t="s">
        <v>325</v>
      </c>
      <c r="C20" s="123" t="s">
        <v>143</v>
      </c>
      <c r="D20" s="58">
        <v>1</v>
      </c>
      <c r="E20" s="293"/>
      <c r="F20" s="58">
        <f>E20*D20</f>
        <v>0</v>
      </c>
      <c r="G20" s="3"/>
    </row>
    <row r="21" spans="1:7" ht="15" customHeight="1">
      <c r="A21" s="77"/>
      <c r="B21" s="118"/>
      <c r="C21" s="69"/>
      <c r="D21" s="69"/>
      <c r="E21" s="293"/>
      <c r="F21" s="58"/>
      <c r="G21" s="3"/>
    </row>
    <row r="22" spans="1:7" ht="133.1" customHeight="1">
      <c r="A22" s="200" t="s">
        <v>530</v>
      </c>
      <c r="B22" s="131" t="s">
        <v>326</v>
      </c>
      <c r="C22" s="132" t="s">
        <v>242</v>
      </c>
      <c r="D22" s="129">
        <v>22</v>
      </c>
      <c r="E22" s="311" t="s">
        <v>327</v>
      </c>
      <c r="F22" s="129"/>
      <c r="G22" s="3"/>
    </row>
    <row r="23" spans="1:7" ht="15" customHeight="1">
      <c r="A23" s="65"/>
      <c r="B23" s="65"/>
      <c r="C23" s="58"/>
      <c r="D23" s="58"/>
      <c r="E23" s="293"/>
      <c r="F23" s="58"/>
      <c r="G23" s="3"/>
    </row>
    <row r="24" spans="1:7" ht="15" customHeight="1">
      <c r="A24" s="59"/>
      <c r="B24" s="60" t="s">
        <v>328</v>
      </c>
      <c r="C24" s="133" t="s">
        <v>58</v>
      </c>
      <c r="D24" s="69"/>
      <c r="E24" s="293"/>
      <c r="F24" s="69">
        <f>SUM(F9:F22)</f>
        <v>0</v>
      </c>
      <c r="G24" s="3"/>
    </row>
  </sheetData>
  <sheetProtection password="8D03" sheet="1" objects="1" scenarios="1" selectLockedCells="1"/>
  <mergeCells count="1">
    <mergeCell ref="B6:F6"/>
  </mergeCells>
  <pageMargins left="0.56999999999999995" right="0.25" top="0.7" bottom="0.51" header="0.47" footer="0.25"/>
  <pageSetup orientation="portrait"/>
  <headerFooter>
    <oddFooter>&amp;C&amp;"Raleway Regular,Regular"&amp;9&amp;K00000005-2019 Fotohiša Pelikan - rekonstrukcija in sprememba namembnosti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85" zoomScaleNormal="85" workbookViewId="0">
      <selection activeCell="E13" sqref="E13"/>
    </sheetView>
  </sheetViews>
  <sheetFormatPr defaultColWidth="8.84375" defaultRowHeight="13.1" customHeight="1"/>
  <cols>
    <col min="1" max="1" width="10.3828125" style="134" customWidth="1"/>
    <col min="2" max="2" width="39.61328125" style="134" customWidth="1"/>
    <col min="3" max="3" width="7.61328125" style="134" customWidth="1"/>
    <col min="4" max="4" width="9.84375" style="134" customWidth="1"/>
    <col min="5" max="5" width="10.84375" style="134" customWidth="1"/>
    <col min="6" max="6" width="13.23046875" style="134" customWidth="1"/>
    <col min="7" max="7" width="2.84375" style="134" customWidth="1"/>
    <col min="8" max="8" width="48.84375" style="134" customWidth="1"/>
    <col min="9" max="9" width="8.84375" style="134" customWidth="1"/>
    <col min="10" max="16384" width="8.84375" style="134"/>
  </cols>
  <sheetData>
    <row r="1" spans="1:8" ht="12.65" customHeight="1">
      <c r="A1" s="67"/>
      <c r="B1" s="71"/>
      <c r="C1" s="120"/>
      <c r="D1" s="120"/>
      <c r="E1" s="73"/>
      <c r="F1" s="37"/>
      <c r="G1" s="3"/>
      <c r="H1" s="135"/>
    </row>
    <row r="2" spans="1:8" ht="12.65" customHeight="1">
      <c r="A2" s="59" t="s">
        <v>73</v>
      </c>
      <c r="B2" s="60" t="s">
        <v>74</v>
      </c>
      <c r="C2" s="37"/>
      <c r="D2" s="37"/>
      <c r="E2" s="37"/>
      <c r="F2" s="37"/>
      <c r="G2" s="3"/>
      <c r="H2" s="135"/>
    </row>
    <row r="3" spans="1:8" ht="12.65" customHeight="1">
      <c r="A3" s="59"/>
      <c r="B3" s="60"/>
      <c r="C3" s="109"/>
      <c r="D3" s="69"/>
      <c r="E3" s="37"/>
      <c r="F3" s="37"/>
      <c r="G3" s="3"/>
      <c r="H3" s="135"/>
    </row>
    <row r="4" spans="1:8" ht="27" customHeight="1">
      <c r="A4" s="59" t="s">
        <v>176</v>
      </c>
      <c r="B4" s="60" t="s">
        <v>80</v>
      </c>
      <c r="C4" s="109"/>
      <c r="D4" s="69"/>
      <c r="E4" s="37"/>
      <c r="F4" s="37"/>
      <c r="G4" s="3"/>
      <c r="H4" s="135"/>
    </row>
    <row r="5" spans="1:8" ht="15" customHeight="1">
      <c r="A5" s="77"/>
      <c r="B5" s="118"/>
      <c r="C5" s="109"/>
      <c r="D5" s="69"/>
      <c r="E5" s="37"/>
      <c r="F5" s="37"/>
      <c r="G5" s="3"/>
      <c r="H5" s="135"/>
    </row>
    <row r="6" spans="1:8" ht="34.200000000000003" customHeight="1">
      <c r="A6" s="77"/>
      <c r="B6" s="360" t="s">
        <v>329</v>
      </c>
      <c r="C6" s="337"/>
      <c r="D6" s="337"/>
      <c r="E6" s="337"/>
      <c r="F6" s="337"/>
      <c r="G6" s="3"/>
      <c r="H6" s="136" t="s">
        <v>330</v>
      </c>
    </row>
    <row r="7" spans="1:8" ht="42" customHeight="1">
      <c r="A7" s="77"/>
      <c r="B7" s="336" t="s">
        <v>331</v>
      </c>
      <c r="C7" s="337"/>
      <c r="D7" s="337"/>
      <c r="E7" s="337"/>
      <c r="F7" s="337"/>
      <c r="G7" s="3"/>
      <c r="H7" s="135"/>
    </row>
    <row r="8" spans="1:8" ht="28.95" customHeight="1">
      <c r="A8" s="77"/>
      <c r="B8" s="336" t="s">
        <v>332</v>
      </c>
      <c r="C8" s="337"/>
      <c r="D8" s="337"/>
      <c r="E8" s="337"/>
      <c r="F8" s="337"/>
      <c r="G8" s="3"/>
      <c r="H8" s="135"/>
    </row>
    <row r="9" spans="1:8" ht="15.45" customHeight="1">
      <c r="A9" s="77"/>
      <c r="B9" s="362" t="s">
        <v>333</v>
      </c>
      <c r="C9" s="337"/>
      <c r="D9" s="337"/>
      <c r="E9" s="337"/>
      <c r="F9" s="337"/>
      <c r="G9" s="3"/>
      <c r="H9" s="135"/>
    </row>
    <row r="10" spans="1:8" ht="15.35" customHeight="1">
      <c r="A10" s="77"/>
      <c r="B10" s="359"/>
      <c r="C10" s="337"/>
      <c r="D10" s="337"/>
      <c r="E10" s="337"/>
      <c r="F10" s="337"/>
      <c r="G10" s="3"/>
      <c r="H10" s="135"/>
    </row>
    <row r="11" spans="1:8" ht="15" customHeight="1">
      <c r="A11" s="62" t="s">
        <v>115</v>
      </c>
      <c r="B11" s="63" t="s">
        <v>116</v>
      </c>
      <c r="C11" s="121" t="s">
        <v>117</v>
      </c>
      <c r="D11" s="121" t="s">
        <v>118</v>
      </c>
      <c r="E11" s="121" t="s">
        <v>119</v>
      </c>
      <c r="F11" s="121" t="s">
        <v>120</v>
      </c>
      <c r="G11" s="3"/>
      <c r="H11" s="135"/>
    </row>
    <row r="12" spans="1:8" ht="15" customHeight="1">
      <c r="A12" s="77"/>
      <c r="B12" s="118"/>
      <c r="C12" s="109"/>
      <c r="D12" s="69"/>
      <c r="E12" s="37"/>
      <c r="F12" s="37"/>
      <c r="G12" s="3"/>
      <c r="H12" s="135"/>
    </row>
    <row r="13" spans="1:8" ht="114" customHeight="1">
      <c r="A13" s="65" t="s">
        <v>334</v>
      </c>
      <c r="B13" s="2" t="s">
        <v>335</v>
      </c>
      <c r="C13" s="66" t="s">
        <v>143</v>
      </c>
      <c r="D13" s="58">
        <v>24</v>
      </c>
      <c r="E13" s="288"/>
      <c r="F13" s="37">
        <f>E13*D13</f>
        <v>0</v>
      </c>
      <c r="G13" s="3"/>
      <c r="H13" s="135"/>
    </row>
    <row r="14" spans="1:8" ht="15" customHeight="1">
      <c r="A14" s="77"/>
      <c r="B14" s="118"/>
      <c r="C14" s="109"/>
      <c r="D14" s="69"/>
      <c r="E14" s="288"/>
      <c r="F14" s="37"/>
      <c r="G14" s="3"/>
      <c r="H14" s="135"/>
    </row>
    <row r="15" spans="1:8" ht="51" customHeight="1">
      <c r="A15" s="65" t="s">
        <v>336</v>
      </c>
      <c r="B15" s="2" t="s">
        <v>337</v>
      </c>
      <c r="C15" s="66" t="s">
        <v>143</v>
      </c>
      <c r="D15" s="58">
        <v>1</v>
      </c>
      <c r="E15" s="288"/>
      <c r="F15" s="37">
        <f>E15*D15</f>
        <v>0</v>
      </c>
      <c r="G15" s="3"/>
      <c r="H15" s="135"/>
    </row>
    <row r="16" spans="1:8" ht="15" customHeight="1">
      <c r="A16" s="77"/>
      <c r="B16" s="118"/>
      <c r="C16" s="109"/>
      <c r="D16" s="69"/>
      <c r="E16" s="288"/>
      <c r="F16" s="37"/>
      <c r="G16" s="3"/>
      <c r="H16" s="135"/>
    </row>
    <row r="17" spans="1:8" ht="53.05" customHeight="1">
      <c r="A17" s="65" t="s">
        <v>338</v>
      </c>
      <c r="B17" s="2" t="s">
        <v>339</v>
      </c>
      <c r="C17" s="66" t="s">
        <v>140</v>
      </c>
      <c r="D17" s="58">
        <v>6</v>
      </c>
      <c r="E17" s="288"/>
      <c r="F17" s="37">
        <f>E17*D17</f>
        <v>0</v>
      </c>
      <c r="G17" s="3"/>
      <c r="H17" s="135"/>
    </row>
    <row r="18" spans="1:8" ht="15" customHeight="1">
      <c r="A18" s="65"/>
      <c r="B18" s="2"/>
      <c r="C18" s="74"/>
      <c r="D18" s="58"/>
      <c r="E18" s="288"/>
      <c r="F18" s="37"/>
      <c r="G18" s="3"/>
      <c r="H18" s="135"/>
    </row>
    <row r="19" spans="1:8" ht="66" customHeight="1">
      <c r="A19" s="65" t="s">
        <v>340</v>
      </c>
      <c r="B19" s="2" t="s">
        <v>341</v>
      </c>
      <c r="C19" s="123" t="s">
        <v>242</v>
      </c>
      <c r="D19" s="58">
        <v>10</v>
      </c>
      <c r="E19" s="293"/>
      <c r="F19" s="58">
        <f>E19*D19</f>
        <v>0</v>
      </c>
      <c r="G19" s="3"/>
      <c r="H19" s="135"/>
    </row>
    <row r="20" spans="1:8" ht="15" customHeight="1">
      <c r="A20" s="77"/>
      <c r="B20" s="2"/>
      <c r="C20" s="114"/>
      <c r="D20" s="58"/>
      <c r="E20" s="288"/>
      <c r="F20" s="37"/>
      <c r="G20" s="3"/>
      <c r="H20" s="135"/>
    </row>
    <row r="21" spans="1:8" ht="66" customHeight="1">
      <c r="A21" s="200" t="s">
        <v>343</v>
      </c>
      <c r="B21" s="131" t="s">
        <v>342</v>
      </c>
      <c r="C21" s="137" t="s">
        <v>143</v>
      </c>
      <c r="D21" s="129">
        <v>1</v>
      </c>
      <c r="E21" s="312" t="s">
        <v>327</v>
      </c>
      <c r="F21" s="138"/>
      <c r="G21" s="3"/>
      <c r="H21" s="135"/>
    </row>
    <row r="22" spans="1:8" ht="15" customHeight="1">
      <c r="A22" s="126"/>
      <c r="B22" s="131"/>
      <c r="C22" s="139"/>
      <c r="D22" s="129"/>
      <c r="E22" s="313"/>
      <c r="F22" s="138"/>
      <c r="G22" s="3"/>
      <c r="H22" s="135"/>
    </row>
    <row r="23" spans="1:8" ht="53.05" customHeight="1">
      <c r="A23" s="200" t="s">
        <v>531</v>
      </c>
      <c r="B23" s="131" t="s">
        <v>344</v>
      </c>
      <c r="C23" s="137" t="s">
        <v>143</v>
      </c>
      <c r="D23" s="129">
        <v>1</v>
      </c>
      <c r="E23" s="312" t="s">
        <v>327</v>
      </c>
      <c r="F23" s="138"/>
      <c r="G23" s="3"/>
      <c r="H23" s="135"/>
    </row>
    <row r="24" spans="1:8" ht="15" customHeight="1">
      <c r="A24" s="65"/>
      <c r="B24" s="65"/>
      <c r="C24" s="58"/>
      <c r="D24" s="58"/>
      <c r="E24" s="293"/>
      <c r="F24" s="58"/>
      <c r="G24" s="3"/>
      <c r="H24" s="135"/>
    </row>
    <row r="25" spans="1:8" ht="15" customHeight="1">
      <c r="A25" s="59"/>
      <c r="B25" s="60" t="s">
        <v>345</v>
      </c>
      <c r="C25" s="68" t="s">
        <v>58</v>
      </c>
      <c r="D25" s="69"/>
      <c r="E25" s="37"/>
      <c r="F25" s="37">
        <f>SUM(F13:F23)</f>
        <v>0</v>
      </c>
      <c r="G25" s="3"/>
      <c r="H25" s="135"/>
    </row>
  </sheetData>
  <sheetProtection password="8D03" sheet="1" objects="1" scenarios="1" selectLockedCells="1"/>
  <mergeCells count="5">
    <mergeCell ref="B6:F6"/>
    <mergeCell ref="B7:F7"/>
    <mergeCell ref="B8:F8"/>
    <mergeCell ref="B10:F10"/>
    <mergeCell ref="B9:F9"/>
  </mergeCells>
  <pageMargins left="0.68" right="0.19685" top="0.85" bottom="0.6" header="0.472441" footer="0.23"/>
  <pageSetup orientation="portrait"/>
  <headerFooter>
    <oddFooter>&amp;C&amp;"Raleway Regular,Regular"&amp;9&amp;K00000005-2019 Fotohiša Pelikan - rekonstrukcija in sprememba namembnosti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topLeftCell="A85" zoomScale="55" zoomScaleNormal="55" workbookViewId="0">
      <selection activeCell="E11" sqref="E11"/>
    </sheetView>
  </sheetViews>
  <sheetFormatPr defaultColWidth="8.84375" defaultRowHeight="13.1" customHeight="1"/>
  <cols>
    <col min="1" max="1" width="8" style="140" customWidth="1"/>
    <col min="2" max="2" width="46.61328125" style="140" customWidth="1"/>
    <col min="3" max="3" width="5.84375" style="140" customWidth="1"/>
    <col min="4" max="4" width="9.84375" style="140" customWidth="1"/>
    <col min="5" max="5" width="10.84375" style="140" customWidth="1"/>
    <col min="6" max="6" width="13.3828125" style="140" customWidth="1"/>
    <col min="7" max="7" width="3.3828125" style="140" customWidth="1"/>
    <col min="8" max="8" width="8.84375" style="140" customWidth="1"/>
    <col min="9" max="16384" width="8.84375" style="140"/>
  </cols>
  <sheetData>
    <row r="1" spans="1:8" ht="12.65" customHeight="1">
      <c r="A1" s="201"/>
      <c r="B1" s="202"/>
      <c r="C1" s="203"/>
      <c r="D1" s="204"/>
      <c r="E1" s="205"/>
      <c r="F1" s="179"/>
      <c r="G1" s="183"/>
      <c r="H1" s="197"/>
    </row>
    <row r="2" spans="1:8" ht="12.65" customHeight="1">
      <c r="A2" s="206" t="s">
        <v>73</v>
      </c>
      <c r="B2" s="198" t="s">
        <v>74</v>
      </c>
      <c r="C2" s="179"/>
      <c r="D2" s="179"/>
      <c r="E2" s="179"/>
      <c r="F2" s="179"/>
      <c r="G2" s="183"/>
      <c r="H2" s="197"/>
    </row>
    <row r="3" spans="1:8" ht="12.65" customHeight="1">
      <c r="A3" s="206"/>
      <c r="B3" s="207"/>
      <c r="C3" s="208"/>
      <c r="D3" s="209"/>
      <c r="E3" s="179"/>
      <c r="F3" s="179"/>
      <c r="G3" s="183"/>
      <c r="H3" s="197"/>
    </row>
    <row r="4" spans="1:8" ht="27" customHeight="1">
      <c r="A4" s="206" t="s">
        <v>186</v>
      </c>
      <c r="B4" s="198" t="s">
        <v>82</v>
      </c>
      <c r="C4" s="208"/>
      <c r="D4" s="209"/>
      <c r="E4" s="179"/>
      <c r="F4" s="179"/>
      <c r="G4" s="183"/>
      <c r="H4" s="197"/>
    </row>
    <row r="5" spans="1:8" ht="15" customHeight="1">
      <c r="A5" s="210"/>
      <c r="B5" s="207"/>
      <c r="C5" s="208"/>
      <c r="D5" s="209"/>
      <c r="E5" s="179"/>
      <c r="F5" s="179"/>
      <c r="G5" s="183"/>
      <c r="H5" s="197"/>
    </row>
    <row r="6" spans="1:8" ht="39.9" customHeight="1">
      <c r="A6" s="210"/>
      <c r="B6" s="364" t="s">
        <v>346</v>
      </c>
      <c r="C6" s="325"/>
      <c r="D6" s="325"/>
      <c r="E6" s="325"/>
      <c r="F6" s="325"/>
      <c r="G6" s="183"/>
      <c r="H6" s="197"/>
    </row>
    <row r="7" spans="1:8" ht="33.9" customHeight="1">
      <c r="A7" s="210"/>
      <c r="B7" s="364" t="s">
        <v>347</v>
      </c>
      <c r="C7" s="325"/>
      <c r="D7" s="325"/>
      <c r="E7" s="325"/>
      <c r="F7" s="325"/>
      <c r="G7" s="183"/>
      <c r="H7" s="197"/>
    </row>
    <row r="8" spans="1:8" ht="15" customHeight="1">
      <c r="A8" s="210"/>
      <c r="B8" s="363"/>
      <c r="C8" s="325"/>
      <c r="D8" s="325"/>
      <c r="E8" s="325"/>
      <c r="F8" s="325"/>
      <c r="G8" s="183"/>
      <c r="H8" s="197"/>
    </row>
    <row r="9" spans="1:8" ht="15" customHeight="1">
      <c r="A9" s="211" t="s">
        <v>115</v>
      </c>
      <c r="B9" s="212" t="s">
        <v>116</v>
      </c>
      <c r="C9" s="213" t="s">
        <v>117</v>
      </c>
      <c r="D9" s="213" t="s">
        <v>118</v>
      </c>
      <c r="E9" s="213" t="s">
        <v>119</v>
      </c>
      <c r="F9" s="213" t="s">
        <v>120</v>
      </c>
      <c r="G9" s="183"/>
      <c r="H9" s="197"/>
    </row>
    <row r="10" spans="1:8" ht="28.85" customHeight="1">
      <c r="A10" s="199" t="s">
        <v>348</v>
      </c>
      <c r="B10" s="214" t="s">
        <v>349</v>
      </c>
      <c r="C10" s="208"/>
      <c r="D10" s="209"/>
      <c r="E10" s="179"/>
      <c r="F10" s="179"/>
      <c r="G10" s="183"/>
      <c r="H10" s="197"/>
    </row>
    <row r="11" spans="1:8" ht="16.100000000000001" customHeight="1">
      <c r="A11" s="199"/>
      <c r="B11" s="178" t="s">
        <v>350</v>
      </c>
      <c r="C11" s="215" t="s">
        <v>143</v>
      </c>
      <c r="D11" s="216">
        <v>4</v>
      </c>
      <c r="E11" s="315"/>
      <c r="F11" s="179">
        <f>E11*D11</f>
        <v>0</v>
      </c>
      <c r="G11" s="183"/>
      <c r="H11" s="197"/>
    </row>
    <row r="12" spans="1:8" ht="16.100000000000001" customHeight="1">
      <c r="A12" s="199"/>
      <c r="B12" s="178" t="s">
        <v>351</v>
      </c>
      <c r="C12" s="217"/>
      <c r="D12" s="216"/>
      <c r="E12" s="315"/>
      <c r="F12" s="179"/>
      <c r="G12" s="183"/>
      <c r="H12" s="197"/>
    </row>
    <row r="13" spans="1:8" ht="244.75" customHeight="1">
      <c r="A13" s="199"/>
      <c r="B13" s="194" t="s">
        <v>532</v>
      </c>
      <c r="C13" s="217"/>
      <c r="D13" s="216"/>
      <c r="E13" s="315"/>
      <c r="F13" s="179"/>
      <c r="G13" s="183"/>
      <c r="H13" s="197"/>
    </row>
    <row r="14" spans="1:8" ht="16.100000000000001" customHeight="1">
      <c r="A14" s="199"/>
      <c r="B14" s="218"/>
      <c r="C14" s="217"/>
      <c r="D14" s="216"/>
      <c r="E14" s="315"/>
      <c r="F14" s="179"/>
      <c r="G14" s="183"/>
      <c r="H14" s="197"/>
    </row>
    <row r="15" spans="1:8" ht="28.95" customHeight="1">
      <c r="A15" s="199" t="s">
        <v>352</v>
      </c>
      <c r="B15" s="214" t="s">
        <v>349</v>
      </c>
      <c r="C15" s="208"/>
      <c r="D15" s="209"/>
      <c r="E15" s="315"/>
      <c r="F15" s="179"/>
      <c r="G15" s="183"/>
      <c r="H15" s="197"/>
    </row>
    <row r="16" spans="1:8" ht="16.100000000000001" customHeight="1">
      <c r="A16" s="199"/>
      <c r="B16" s="178" t="s">
        <v>353</v>
      </c>
      <c r="C16" s="215" t="s">
        <v>143</v>
      </c>
      <c r="D16" s="216">
        <v>1</v>
      </c>
      <c r="E16" s="315"/>
      <c r="F16" s="179">
        <f>E16*D16</f>
        <v>0</v>
      </c>
      <c r="G16" s="183"/>
      <c r="H16" s="197"/>
    </row>
    <row r="17" spans="1:8" ht="16.100000000000001" customHeight="1">
      <c r="A17" s="199"/>
      <c r="B17" s="178" t="s">
        <v>354</v>
      </c>
      <c r="C17" s="217"/>
      <c r="D17" s="216"/>
      <c r="E17" s="315"/>
      <c r="F17" s="179"/>
      <c r="G17" s="183"/>
      <c r="H17" s="197"/>
    </row>
    <row r="18" spans="1:8" ht="209.8" customHeight="1">
      <c r="A18" s="199"/>
      <c r="B18" s="194" t="s">
        <v>355</v>
      </c>
      <c r="C18" s="217"/>
      <c r="D18" s="216"/>
      <c r="E18" s="315"/>
      <c r="F18" s="179"/>
      <c r="G18" s="183"/>
      <c r="H18" s="197"/>
    </row>
    <row r="19" spans="1:8" ht="16.100000000000001" customHeight="1">
      <c r="A19" s="199"/>
      <c r="B19" s="218"/>
      <c r="C19" s="217"/>
      <c r="D19" s="216"/>
      <c r="E19" s="315"/>
      <c r="F19" s="179"/>
      <c r="G19" s="183"/>
      <c r="H19" s="197"/>
    </row>
    <row r="20" spans="1:8" ht="28.95" customHeight="1">
      <c r="A20" s="199" t="s">
        <v>356</v>
      </c>
      <c r="B20" s="214" t="s">
        <v>349</v>
      </c>
      <c r="C20" s="208"/>
      <c r="D20" s="209"/>
      <c r="E20" s="315"/>
      <c r="F20" s="179"/>
      <c r="G20" s="183"/>
      <c r="H20" s="197"/>
    </row>
    <row r="21" spans="1:8" ht="16.100000000000001" customHeight="1">
      <c r="A21" s="199"/>
      <c r="B21" s="178" t="s">
        <v>357</v>
      </c>
      <c r="C21" s="215" t="s">
        <v>143</v>
      </c>
      <c r="D21" s="216">
        <v>1</v>
      </c>
      <c r="E21" s="315"/>
      <c r="F21" s="179">
        <f>E21*D21</f>
        <v>0</v>
      </c>
      <c r="G21" s="183"/>
      <c r="H21" s="197"/>
    </row>
    <row r="22" spans="1:8" ht="16.100000000000001" customHeight="1">
      <c r="A22" s="199"/>
      <c r="B22" s="178" t="s">
        <v>358</v>
      </c>
      <c r="C22" s="217"/>
      <c r="D22" s="216"/>
      <c r="E22" s="315"/>
      <c r="F22" s="179"/>
      <c r="G22" s="183"/>
      <c r="H22" s="197"/>
    </row>
    <row r="23" spans="1:8" ht="224.25" customHeight="1">
      <c r="A23" s="199"/>
      <c r="B23" s="219" t="s">
        <v>533</v>
      </c>
      <c r="C23" s="217"/>
      <c r="D23" s="216"/>
      <c r="E23" s="315"/>
      <c r="F23" s="179"/>
      <c r="G23" s="183"/>
      <c r="H23" s="197"/>
    </row>
    <row r="24" spans="1:8" ht="16.100000000000001" customHeight="1">
      <c r="A24" s="199"/>
      <c r="B24" s="218"/>
      <c r="C24" s="217"/>
      <c r="D24" s="216"/>
      <c r="E24" s="315"/>
      <c r="F24" s="179"/>
      <c r="G24" s="183"/>
      <c r="H24" s="197"/>
    </row>
    <row r="25" spans="1:8" ht="28.95" customHeight="1">
      <c r="A25" s="199" t="s">
        <v>359</v>
      </c>
      <c r="B25" s="214" t="s">
        <v>349</v>
      </c>
      <c r="C25" s="208"/>
      <c r="D25" s="209"/>
      <c r="E25" s="315"/>
      <c r="F25" s="179"/>
      <c r="G25" s="183"/>
      <c r="H25" s="197"/>
    </row>
    <row r="26" spans="1:8" ht="16.100000000000001" customHeight="1">
      <c r="A26" s="199"/>
      <c r="B26" s="178" t="s">
        <v>360</v>
      </c>
      <c r="C26" s="215" t="s">
        <v>143</v>
      </c>
      <c r="D26" s="216">
        <v>11</v>
      </c>
      <c r="E26" s="315"/>
      <c r="F26" s="179">
        <f>E26*D26</f>
        <v>0</v>
      </c>
      <c r="G26" s="183"/>
      <c r="H26" s="197"/>
    </row>
    <row r="27" spans="1:8" ht="16.100000000000001" customHeight="1">
      <c r="A27" s="199"/>
      <c r="B27" s="178" t="s">
        <v>361</v>
      </c>
      <c r="C27" s="217"/>
      <c r="D27" s="216"/>
      <c r="E27" s="315"/>
      <c r="F27" s="179"/>
      <c r="G27" s="183"/>
      <c r="H27" s="197"/>
    </row>
    <row r="28" spans="1:8" ht="208" customHeight="1">
      <c r="A28" s="199"/>
      <c r="B28" s="219" t="s">
        <v>362</v>
      </c>
      <c r="C28" s="217"/>
      <c r="D28" s="216"/>
      <c r="E28" s="315"/>
      <c r="F28" s="179"/>
      <c r="G28" s="183"/>
      <c r="H28" s="197"/>
    </row>
    <row r="29" spans="1:8" ht="16.100000000000001" customHeight="1">
      <c r="A29" s="199"/>
      <c r="B29" s="218"/>
      <c r="C29" s="217"/>
      <c r="D29" s="216"/>
      <c r="E29" s="315"/>
      <c r="F29" s="179"/>
      <c r="G29" s="183"/>
      <c r="H29" s="197"/>
    </row>
    <row r="30" spans="1:8" ht="28.95" customHeight="1">
      <c r="A30" s="199" t="s">
        <v>363</v>
      </c>
      <c r="B30" s="214" t="s">
        <v>349</v>
      </c>
      <c r="C30" s="208"/>
      <c r="D30" s="209"/>
      <c r="E30" s="315"/>
      <c r="F30" s="179"/>
      <c r="G30" s="183"/>
      <c r="H30" s="197"/>
    </row>
    <row r="31" spans="1:8" ht="16.100000000000001" customHeight="1">
      <c r="A31" s="199"/>
      <c r="B31" s="178" t="s">
        <v>364</v>
      </c>
      <c r="C31" s="215" t="s">
        <v>143</v>
      </c>
      <c r="D31" s="216">
        <v>1</v>
      </c>
      <c r="E31" s="315"/>
      <c r="F31" s="179">
        <f>E31*D31</f>
        <v>0</v>
      </c>
      <c r="G31" s="183"/>
      <c r="H31" s="197"/>
    </row>
    <row r="32" spans="1:8" ht="16.100000000000001" customHeight="1">
      <c r="A32" s="199"/>
      <c r="B32" s="178" t="s">
        <v>365</v>
      </c>
      <c r="C32" s="217"/>
      <c r="D32" s="216"/>
      <c r="E32" s="315"/>
      <c r="F32" s="179"/>
      <c r="G32" s="183"/>
      <c r="H32" s="197"/>
    </row>
    <row r="33" spans="1:8" ht="216.9" customHeight="1">
      <c r="A33" s="199"/>
      <c r="B33" s="219" t="s">
        <v>366</v>
      </c>
      <c r="C33" s="217"/>
      <c r="D33" s="216"/>
      <c r="E33" s="315"/>
      <c r="F33" s="179"/>
      <c r="G33" s="183"/>
      <c r="H33" s="197"/>
    </row>
    <row r="34" spans="1:8" ht="16.100000000000001" customHeight="1">
      <c r="A34" s="199"/>
      <c r="B34" s="220"/>
      <c r="C34" s="217"/>
      <c r="D34" s="216"/>
      <c r="E34" s="315"/>
      <c r="F34" s="179"/>
      <c r="G34" s="183"/>
      <c r="H34" s="197"/>
    </row>
    <row r="35" spans="1:8" ht="28.95" customHeight="1">
      <c r="A35" s="199" t="s">
        <v>367</v>
      </c>
      <c r="B35" s="214" t="s">
        <v>349</v>
      </c>
      <c r="C35" s="208"/>
      <c r="D35" s="209"/>
      <c r="E35" s="315"/>
      <c r="F35" s="179"/>
      <c r="G35" s="183"/>
      <c r="H35" s="197"/>
    </row>
    <row r="36" spans="1:8" ht="16.100000000000001" customHeight="1">
      <c r="A36" s="199"/>
      <c r="B36" s="178" t="s">
        <v>368</v>
      </c>
      <c r="C36" s="215" t="s">
        <v>143</v>
      </c>
      <c r="D36" s="216">
        <v>1</v>
      </c>
      <c r="E36" s="315"/>
      <c r="F36" s="179">
        <f>E36*D36</f>
        <v>0</v>
      </c>
      <c r="G36" s="183"/>
      <c r="H36" s="197"/>
    </row>
    <row r="37" spans="1:8" ht="16.100000000000001" customHeight="1">
      <c r="A37" s="199"/>
      <c r="B37" s="178" t="s">
        <v>369</v>
      </c>
      <c r="C37" s="217"/>
      <c r="D37" s="216"/>
      <c r="E37" s="315"/>
      <c r="F37" s="179"/>
      <c r="G37" s="183"/>
      <c r="H37" s="197"/>
    </row>
    <row r="38" spans="1:8" ht="218.6" customHeight="1">
      <c r="A38" s="199"/>
      <c r="B38" s="219" t="s">
        <v>370</v>
      </c>
      <c r="C38" s="217"/>
      <c r="D38" s="216"/>
      <c r="E38" s="315"/>
      <c r="F38" s="179"/>
      <c r="G38" s="183"/>
      <c r="H38" s="197"/>
    </row>
    <row r="39" spans="1:8" ht="16.100000000000001" customHeight="1">
      <c r="A39" s="199"/>
      <c r="B39" s="218"/>
      <c r="C39" s="217"/>
      <c r="D39" s="216"/>
      <c r="E39" s="315"/>
      <c r="F39" s="179"/>
      <c r="G39" s="183"/>
      <c r="H39" s="197"/>
    </row>
    <row r="40" spans="1:8" ht="28.95" customHeight="1">
      <c r="A40" s="199" t="s">
        <v>371</v>
      </c>
      <c r="B40" s="214" t="s">
        <v>349</v>
      </c>
      <c r="C40" s="208"/>
      <c r="D40" s="209"/>
      <c r="E40" s="315"/>
      <c r="F40" s="179"/>
      <c r="G40" s="183"/>
      <c r="H40" s="197"/>
    </row>
    <row r="41" spans="1:8" ht="16.100000000000001" customHeight="1">
      <c r="A41" s="199"/>
      <c r="B41" s="178" t="s">
        <v>372</v>
      </c>
      <c r="C41" s="215" t="s">
        <v>143</v>
      </c>
      <c r="D41" s="216">
        <v>2</v>
      </c>
      <c r="E41" s="315"/>
      <c r="F41" s="179">
        <f>E41*D41</f>
        <v>0</v>
      </c>
      <c r="G41" s="183"/>
      <c r="H41" s="197"/>
    </row>
    <row r="42" spans="1:8" ht="16.100000000000001" customHeight="1">
      <c r="A42" s="199"/>
      <c r="B42" s="178" t="s">
        <v>361</v>
      </c>
      <c r="C42" s="217"/>
      <c r="D42" s="216"/>
      <c r="E42" s="315"/>
      <c r="F42" s="179"/>
      <c r="G42" s="183"/>
      <c r="H42" s="197"/>
    </row>
    <row r="43" spans="1:8" ht="231" customHeight="1">
      <c r="A43" s="199"/>
      <c r="B43" s="219" t="s">
        <v>534</v>
      </c>
      <c r="C43" s="217"/>
      <c r="D43" s="216"/>
      <c r="E43" s="315"/>
      <c r="F43" s="179"/>
      <c r="G43" s="183"/>
      <c r="H43" s="197"/>
    </row>
    <row r="44" spans="1:8" ht="16.100000000000001" customHeight="1">
      <c r="A44" s="199"/>
      <c r="B44" s="218"/>
      <c r="C44" s="217"/>
      <c r="D44" s="216"/>
      <c r="E44" s="315"/>
      <c r="F44" s="179"/>
      <c r="G44" s="183"/>
      <c r="H44" s="197"/>
    </row>
    <row r="45" spans="1:8" ht="28.95" customHeight="1">
      <c r="A45" s="199" t="s">
        <v>373</v>
      </c>
      <c r="B45" s="214" t="s">
        <v>349</v>
      </c>
      <c r="C45" s="208"/>
      <c r="D45" s="209"/>
      <c r="E45" s="315"/>
      <c r="F45" s="179"/>
      <c r="G45" s="183"/>
      <c r="H45" s="197"/>
    </row>
    <row r="46" spans="1:8" ht="16.100000000000001" customHeight="1">
      <c r="A46" s="199"/>
      <c r="B46" s="178" t="s">
        <v>374</v>
      </c>
      <c r="C46" s="215" t="s">
        <v>143</v>
      </c>
      <c r="D46" s="216">
        <v>2</v>
      </c>
      <c r="E46" s="315"/>
      <c r="F46" s="179">
        <f>E46*D46</f>
        <v>0</v>
      </c>
      <c r="G46" s="183"/>
      <c r="H46" s="197"/>
    </row>
    <row r="47" spans="1:8" ht="16.100000000000001" customHeight="1">
      <c r="A47" s="199"/>
      <c r="B47" s="178" t="s">
        <v>375</v>
      </c>
      <c r="C47" s="217"/>
      <c r="D47" s="216"/>
      <c r="E47" s="315"/>
      <c r="F47" s="179"/>
      <c r="G47" s="183"/>
      <c r="H47" s="197"/>
    </row>
    <row r="48" spans="1:8" ht="153" customHeight="1">
      <c r="A48" s="199"/>
      <c r="B48" s="219" t="s">
        <v>376</v>
      </c>
      <c r="C48" s="217"/>
      <c r="D48" s="216"/>
      <c r="E48" s="315"/>
      <c r="F48" s="179"/>
      <c r="G48" s="183"/>
      <c r="H48" s="197"/>
    </row>
    <row r="49" spans="1:8" ht="16.100000000000001" customHeight="1">
      <c r="A49" s="199"/>
      <c r="B49" s="220"/>
      <c r="C49" s="217"/>
      <c r="D49" s="216"/>
      <c r="E49" s="315"/>
      <c r="F49" s="179"/>
      <c r="G49" s="183"/>
      <c r="H49" s="197"/>
    </row>
    <row r="50" spans="1:8" ht="28.95" customHeight="1">
      <c r="A50" s="199" t="s">
        <v>377</v>
      </c>
      <c r="B50" s="214" t="s">
        <v>349</v>
      </c>
      <c r="C50" s="208"/>
      <c r="D50" s="209"/>
      <c r="E50" s="315"/>
      <c r="F50" s="179"/>
      <c r="G50" s="183"/>
      <c r="H50" s="197"/>
    </row>
    <row r="51" spans="1:8" ht="16.100000000000001" customHeight="1">
      <c r="A51" s="199"/>
      <c r="B51" s="178" t="s">
        <v>378</v>
      </c>
      <c r="C51" s="215" t="s">
        <v>143</v>
      </c>
      <c r="D51" s="216">
        <v>1</v>
      </c>
      <c r="E51" s="315"/>
      <c r="F51" s="179">
        <f>E51*D51</f>
        <v>0</v>
      </c>
      <c r="G51" s="183"/>
      <c r="H51" s="197"/>
    </row>
    <row r="52" spans="1:8" ht="16.100000000000001" customHeight="1">
      <c r="A52" s="199"/>
      <c r="B52" s="178" t="s">
        <v>379</v>
      </c>
      <c r="C52" s="217"/>
      <c r="D52" s="216"/>
      <c r="E52" s="315"/>
      <c r="F52" s="179"/>
      <c r="G52" s="183"/>
      <c r="H52" s="197"/>
    </row>
    <row r="53" spans="1:8" ht="232.4" customHeight="1">
      <c r="A53" s="199"/>
      <c r="B53" s="219" t="s">
        <v>380</v>
      </c>
      <c r="C53" s="217"/>
      <c r="D53" s="216"/>
      <c r="E53" s="315"/>
      <c r="F53" s="179"/>
      <c r="G53" s="183"/>
      <c r="H53" s="197"/>
    </row>
    <row r="54" spans="1:8" ht="16.100000000000001" customHeight="1">
      <c r="A54" s="199"/>
      <c r="B54" s="220"/>
      <c r="C54" s="217"/>
      <c r="D54" s="216"/>
      <c r="E54" s="315"/>
      <c r="F54" s="179"/>
      <c r="G54" s="183"/>
      <c r="H54" s="197"/>
    </row>
    <row r="55" spans="1:8" ht="28.95" customHeight="1">
      <c r="A55" s="199" t="s">
        <v>381</v>
      </c>
      <c r="B55" s="214" t="s">
        <v>349</v>
      </c>
      <c r="C55" s="208"/>
      <c r="D55" s="209"/>
      <c r="E55" s="315"/>
      <c r="F55" s="179"/>
      <c r="G55" s="183"/>
      <c r="H55" s="197"/>
    </row>
    <row r="56" spans="1:8" ht="16.100000000000001" customHeight="1">
      <c r="A56" s="199"/>
      <c r="B56" s="178" t="s">
        <v>382</v>
      </c>
      <c r="C56" s="215" t="s">
        <v>143</v>
      </c>
      <c r="D56" s="216">
        <v>1</v>
      </c>
      <c r="E56" s="315"/>
      <c r="F56" s="179">
        <f>E56*D56</f>
        <v>0</v>
      </c>
      <c r="G56" s="183"/>
      <c r="H56" s="197"/>
    </row>
    <row r="57" spans="1:8" ht="16.100000000000001" customHeight="1">
      <c r="A57" s="199"/>
      <c r="B57" s="178" t="s">
        <v>383</v>
      </c>
      <c r="C57" s="217"/>
      <c r="D57" s="216"/>
      <c r="E57" s="315"/>
      <c r="F57" s="179"/>
      <c r="G57" s="183"/>
      <c r="H57" s="197"/>
    </row>
    <row r="58" spans="1:8" ht="232.95" customHeight="1">
      <c r="A58" s="199"/>
      <c r="B58" s="219" t="s">
        <v>384</v>
      </c>
      <c r="C58" s="217"/>
      <c r="D58" s="216"/>
      <c r="E58" s="315"/>
      <c r="F58" s="179"/>
      <c r="G58" s="183"/>
      <c r="H58" s="197"/>
    </row>
    <row r="59" spans="1:8" ht="16.100000000000001" customHeight="1">
      <c r="A59" s="199"/>
      <c r="B59" s="220"/>
      <c r="C59" s="217"/>
      <c r="D59" s="216"/>
      <c r="E59" s="315"/>
      <c r="F59" s="181"/>
      <c r="G59" s="183"/>
      <c r="H59" s="197"/>
    </row>
    <row r="60" spans="1:8" ht="28.95" customHeight="1">
      <c r="A60" s="200" t="s">
        <v>385</v>
      </c>
      <c r="B60" s="221" t="s">
        <v>349</v>
      </c>
      <c r="C60" s="222"/>
      <c r="D60" s="223"/>
      <c r="E60" s="224"/>
      <c r="F60" s="224"/>
      <c r="G60" s="183"/>
      <c r="H60" s="197"/>
    </row>
    <row r="61" spans="1:8" ht="15" customHeight="1">
      <c r="A61" s="225"/>
      <c r="B61" s="226" t="s">
        <v>386</v>
      </c>
      <c r="C61" s="227" t="s">
        <v>143</v>
      </c>
      <c r="D61" s="223">
        <v>1</v>
      </c>
      <c r="E61" s="365" t="s">
        <v>535</v>
      </c>
      <c r="F61" s="325"/>
      <c r="G61" s="183"/>
      <c r="H61" s="197"/>
    </row>
    <row r="62" spans="1:8" ht="16.100000000000001" customHeight="1">
      <c r="A62" s="228"/>
      <c r="B62" s="226" t="s">
        <v>387</v>
      </c>
      <c r="C62" s="222"/>
      <c r="D62" s="223"/>
      <c r="E62" s="224"/>
      <c r="F62" s="224"/>
      <c r="G62" s="183"/>
      <c r="H62" s="197"/>
    </row>
    <row r="63" spans="1:8" ht="92.15" customHeight="1">
      <c r="A63" s="228"/>
      <c r="B63" s="229" t="s">
        <v>388</v>
      </c>
      <c r="C63" s="230"/>
      <c r="D63" s="231"/>
      <c r="E63" s="224"/>
      <c r="F63" s="224"/>
      <c r="G63" s="183"/>
      <c r="H63" s="197"/>
    </row>
    <row r="64" spans="1:8" ht="16.100000000000001" customHeight="1">
      <c r="A64" s="228"/>
      <c r="B64" s="232"/>
      <c r="C64" s="230"/>
      <c r="D64" s="231"/>
      <c r="E64" s="224"/>
      <c r="F64" s="224"/>
      <c r="G64" s="183"/>
      <c r="H64" s="197"/>
    </row>
    <row r="65" spans="1:8" ht="28.95" customHeight="1">
      <c r="A65" s="200" t="s">
        <v>389</v>
      </c>
      <c r="B65" s="221" t="s">
        <v>349</v>
      </c>
      <c r="C65" s="222"/>
      <c r="D65" s="223"/>
      <c r="E65" s="224"/>
      <c r="F65" s="224"/>
      <c r="G65" s="183"/>
      <c r="H65" s="197"/>
    </row>
    <row r="66" spans="1:8" ht="16.100000000000001" customHeight="1">
      <c r="A66" s="225"/>
      <c r="B66" s="226" t="s">
        <v>390</v>
      </c>
      <c r="C66" s="227" t="s">
        <v>143</v>
      </c>
      <c r="D66" s="223">
        <v>1</v>
      </c>
      <c r="E66" s="365" t="s">
        <v>535</v>
      </c>
      <c r="F66" s="325"/>
      <c r="G66" s="183"/>
      <c r="H66" s="197"/>
    </row>
    <row r="67" spans="1:8" ht="16.100000000000001" customHeight="1">
      <c r="A67" s="228"/>
      <c r="B67" s="226" t="s">
        <v>391</v>
      </c>
      <c r="C67" s="222"/>
      <c r="D67" s="223"/>
      <c r="F67" s="224"/>
      <c r="G67" s="183"/>
      <c r="H67" s="197"/>
    </row>
    <row r="68" spans="1:8" ht="98.8" customHeight="1">
      <c r="A68" s="228"/>
      <c r="B68" s="229" t="s">
        <v>388</v>
      </c>
      <c r="C68" s="230"/>
      <c r="D68" s="231"/>
      <c r="E68" s="224"/>
      <c r="F68" s="224"/>
      <c r="G68" s="183"/>
      <c r="H68" s="197"/>
    </row>
    <row r="69" spans="1:8" ht="16.100000000000001" customHeight="1">
      <c r="A69" s="228"/>
      <c r="B69" s="233"/>
      <c r="C69" s="230"/>
      <c r="D69" s="231"/>
      <c r="E69" s="224"/>
      <c r="F69" s="224"/>
      <c r="G69" s="183"/>
      <c r="H69" s="197"/>
    </row>
    <row r="70" spans="1:8" ht="28.95" customHeight="1">
      <c r="A70" s="200" t="s">
        <v>392</v>
      </c>
      <c r="B70" s="221" t="s">
        <v>349</v>
      </c>
      <c r="C70" s="222"/>
      <c r="D70" s="223"/>
      <c r="E70" s="224"/>
      <c r="F70" s="224"/>
      <c r="G70" s="183"/>
      <c r="H70" s="197"/>
    </row>
    <row r="71" spans="1:8" ht="16.100000000000001" customHeight="1">
      <c r="A71" s="225"/>
      <c r="B71" s="226" t="s">
        <v>393</v>
      </c>
      <c r="C71" s="227" t="s">
        <v>143</v>
      </c>
      <c r="D71" s="223">
        <v>2</v>
      </c>
      <c r="E71" s="365" t="s">
        <v>535</v>
      </c>
      <c r="F71" s="325"/>
      <c r="G71" s="183"/>
      <c r="H71" s="197"/>
    </row>
    <row r="72" spans="1:8" ht="16.100000000000001" customHeight="1">
      <c r="A72" s="228"/>
      <c r="B72" s="226" t="s">
        <v>394</v>
      </c>
      <c r="C72" s="222"/>
      <c r="D72" s="223"/>
      <c r="E72" s="224"/>
      <c r="F72" s="224"/>
      <c r="G72" s="183"/>
      <c r="H72" s="197"/>
    </row>
    <row r="73" spans="1:8" ht="105.35" customHeight="1">
      <c r="A73" s="228"/>
      <c r="B73" s="229" t="s">
        <v>536</v>
      </c>
      <c r="C73" s="230"/>
      <c r="D73" s="231"/>
      <c r="E73" s="224"/>
      <c r="F73" s="224"/>
      <c r="G73" s="183"/>
      <c r="H73" s="197"/>
    </row>
    <row r="74" spans="1:8" ht="16.100000000000001" customHeight="1">
      <c r="A74" s="228"/>
      <c r="B74" s="233"/>
      <c r="C74" s="230"/>
      <c r="D74" s="231"/>
      <c r="E74" s="224"/>
      <c r="F74" s="224"/>
      <c r="G74" s="183"/>
      <c r="H74" s="197"/>
    </row>
    <row r="75" spans="1:8" ht="28.95" customHeight="1">
      <c r="A75" s="200" t="s">
        <v>395</v>
      </c>
      <c r="B75" s="221" t="s">
        <v>349</v>
      </c>
      <c r="C75" s="222"/>
      <c r="D75" s="223"/>
      <c r="E75" s="224"/>
      <c r="F75" s="224"/>
      <c r="G75" s="183"/>
      <c r="H75" s="197"/>
    </row>
    <row r="76" spans="1:8" ht="16.100000000000001" customHeight="1">
      <c r="A76" s="225"/>
      <c r="B76" s="226" t="s">
        <v>396</v>
      </c>
      <c r="C76" s="227" t="s">
        <v>143</v>
      </c>
      <c r="D76" s="223">
        <v>1</v>
      </c>
      <c r="E76" s="365" t="s">
        <v>535</v>
      </c>
      <c r="F76" s="325"/>
      <c r="G76" s="183"/>
      <c r="H76" s="197"/>
    </row>
    <row r="77" spans="1:8" ht="16.100000000000001" customHeight="1">
      <c r="A77" s="228"/>
      <c r="B77" s="226" t="s">
        <v>391</v>
      </c>
      <c r="C77" s="222"/>
      <c r="D77" s="223"/>
      <c r="E77" s="224"/>
      <c r="F77" s="224"/>
      <c r="G77" s="183"/>
      <c r="H77" s="197"/>
    </row>
    <row r="78" spans="1:8" ht="96.25" customHeight="1">
      <c r="A78" s="228"/>
      <c r="B78" s="229" t="s">
        <v>388</v>
      </c>
      <c r="C78" s="230"/>
      <c r="D78" s="231"/>
      <c r="E78" s="224"/>
      <c r="F78" s="224"/>
      <c r="G78" s="183"/>
      <c r="H78" s="197"/>
    </row>
    <row r="79" spans="1:8" ht="16.100000000000001" customHeight="1">
      <c r="A79" s="228"/>
      <c r="B79" s="233"/>
      <c r="C79" s="230"/>
      <c r="D79" s="231"/>
      <c r="E79" s="224"/>
      <c r="F79" s="224"/>
      <c r="G79" s="183"/>
      <c r="H79" s="197"/>
    </row>
    <row r="80" spans="1:8" ht="28.95" customHeight="1">
      <c r="A80" s="200" t="s">
        <v>397</v>
      </c>
      <c r="B80" s="221" t="s">
        <v>349</v>
      </c>
      <c r="C80" s="222"/>
      <c r="D80" s="223"/>
      <c r="E80" s="224"/>
      <c r="F80" s="224"/>
      <c r="G80" s="183"/>
      <c r="H80" s="197"/>
    </row>
    <row r="81" spans="1:8" ht="16.100000000000001" customHeight="1">
      <c r="A81" s="225"/>
      <c r="B81" s="226" t="s">
        <v>398</v>
      </c>
      <c r="C81" s="227" t="s">
        <v>143</v>
      </c>
      <c r="D81" s="223">
        <v>1</v>
      </c>
      <c r="E81" s="365" t="s">
        <v>535</v>
      </c>
      <c r="F81" s="325"/>
      <c r="G81" s="183"/>
      <c r="H81" s="197"/>
    </row>
    <row r="82" spans="1:8" ht="16.100000000000001" customHeight="1">
      <c r="A82" s="228"/>
      <c r="B82" s="226" t="s">
        <v>387</v>
      </c>
      <c r="C82" s="222"/>
      <c r="D82" s="223"/>
      <c r="E82" s="224"/>
      <c r="F82" s="224"/>
      <c r="G82" s="183"/>
      <c r="H82" s="197"/>
    </row>
    <row r="83" spans="1:8" ht="85.5" customHeight="1">
      <c r="A83" s="228"/>
      <c r="B83" s="229" t="s">
        <v>537</v>
      </c>
      <c r="C83" s="230"/>
      <c r="D83" s="231"/>
      <c r="E83" s="224"/>
      <c r="F83" s="224"/>
      <c r="G83" s="183"/>
      <c r="H83" s="197"/>
    </row>
    <row r="84" spans="1:8" ht="15" customHeight="1">
      <c r="A84" s="228"/>
      <c r="B84" s="232"/>
      <c r="C84" s="230"/>
      <c r="D84" s="231"/>
      <c r="E84" s="224"/>
      <c r="F84" s="224"/>
      <c r="G84" s="183"/>
      <c r="H84" s="197"/>
    </row>
    <row r="85" spans="1:8" ht="15" customHeight="1">
      <c r="A85" s="200" t="s">
        <v>399</v>
      </c>
      <c r="B85" s="221" t="s">
        <v>349</v>
      </c>
      <c r="C85" s="222"/>
      <c r="D85" s="223"/>
      <c r="E85" s="224"/>
      <c r="F85" s="224"/>
      <c r="G85" s="183"/>
      <c r="H85" s="197"/>
    </row>
    <row r="86" spans="1:8" ht="15" customHeight="1">
      <c r="A86" s="225"/>
      <c r="B86" s="226" t="s">
        <v>400</v>
      </c>
      <c r="C86" s="227" t="s">
        <v>143</v>
      </c>
      <c r="D86" s="223">
        <v>1</v>
      </c>
      <c r="E86" s="365" t="s">
        <v>535</v>
      </c>
      <c r="F86" s="325"/>
      <c r="G86" s="183"/>
      <c r="H86" s="197"/>
    </row>
    <row r="87" spans="1:8" ht="15" customHeight="1">
      <c r="A87" s="228"/>
      <c r="B87" s="226" t="s">
        <v>387</v>
      </c>
      <c r="C87" s="222"/>
      <c r="D87" s="223"/>
      <c r="E87" s="224"/>
      <c r="F87" s="224"/>
      <c r="G87" s="183"/>
      <c r="H87" s="197"/>
    </row>
    <row r="88" spans="1:8" ht="80.7" customHeight="1">
      <c r="A88" s="228"/>
      <c r="B88" s="229" t="s">
        <v>401</v>
      </c>
      <c r="C88" s="230"/>
      <c r="D88" s="231"/>
      <c r="E88" s="224"/>
      <c r="F88" s="224"/>
      <c r="G88" s="183"/>
      <c r="H88" s="197"/>
    </row>
    <row r="89" spans="1:8" ht="15" customHeight="1">
      <c r="A89" s="228"/>
      <c r="B89" s="232"/>
      <c r="C89" s="230"/>
      <c r="D89" s="231"/>
      <c r="E89" s="224"/>
      <c r="F89" s="224"/>
      <c r="G89" s="183"/>
      <c r="H89" s="197"/>
    </row>
    <row r="90" spans="1:8" ht="15" customHeight="1">
      <c r="A90" s="200" t="s">
        <v>402</v>
      </c>
      <c r="B90" s="221" t="s">
        <v>349</v>
      </c>
      <c r="C90" s="222"/>
      <c r="D90" s="223"/>
      <c r="E90" s="224"/>
      <c r="F90" s="224"/>
      <c r="G90" s="183"/>
      <c r="H90" s="197"/>
    </row>
    <row r="91" spans="1:8" ht="15" customHeight="1">
      <c r="A91" s="225"/>
      <c r="B91" s="226" t="s">
        <v>403</v>
      </c>
      <c r="C91" s="227" t="s">
        <v>143</v>
      </c>
      <c r="D91" s="223">
        <v>1</v>
      </c>
      <c r="E91" s="365" t="s">
        <v>535</v>
      </c>
      <c r="F91" s="325"/>
      <c r="G91" s="183"/>
      <c r="H91" s="197"/>
    </row>
    <row r="92" spans="1:8" ht="15" customHeight="1">
      <c r="A92" s="228"/>
      <c r="B92" s="226" t="s">
        <v>387</v>
      </c>
      <c r="C92" s="222"/>
      <c r="D92" s="223"/>
      <c r="E92" s="314"/>
      <c r="F92" s="224"/>
      <c r="G92" s="183"/>
      <c r="H92" s="197"/>
    </row>
    <row r="93" spans="1:8" ht="81.349999999999994" customHeight="1">
      <c r="A93" s="234"/>
      <c r="B93" s="229" t="s">
        <v>538</v>
      </c>
      <c r="C93" s="235"/>
      <c r="D93" s="236"/>
      <c r="E93" s="318"/>
      <c r="F93" s="237"/>
      <c r="G93" s="183"/>
      <c r="H93" s="197"/>
    </row>
    <row r="94" spans="1:8" ht="15" customHeight="1">
      <c r="A94" s="228"/>
      <c r="B94" s="232"/>
      <c r="C94" s="230"/>
      <c r="D94" s="231"/>
      <c r="E94" s="314"/>
      <c r="F94" s="224"/>
      <c r="G94" s="183"/>
      <c r="H94" s="197"/>
    </row>
    <row r="95" spans="1:8" ht="28.95" customHeight="1">
      <c r="A95" s="199" t="s">
        <v>404</v>
      </c>
      <c r="B95" s="214" t="s">
        <v>349</v>
      </c>
      <c r="C95" s="217"/>
      <c r="D95" s="216"/>
      <c r="E95" s="315"/>
      <c r="F95" s="179"/>
      <c r="G95" s="183"/>
      <c r="H95" s="197"/>
    </row>
    <row r="96" spans="1:8" ht="15" customHeight="1">
      <c r="A96" s="183"/>
      <c r="B96" s="178" t="s">
        <v>405</v>
      </c>
      <c r="C96" s="215" t="s">
        <v>143</v>
      </c>
      <c r="D96" s="216">
        <v>1</v>
      </c>
      <c r="E96" s="315"/>
      <c r="F96" s="179">
        <f>E96*D96</f>
        <v>0</v>
      </c>
      <c r="G96" s="183"/>
      <c r="H96" s="197"/>
    </row>
    <row r="97" spans="1:8" ht="15" customHeight="1">
      <c r="A97" s="210"/>
      <c r="B97" s="178" t="s">
        <v>391</v>
      </c>
      <c r="C97" s="217"/>
      <c r="D97" s="216"/>
      <c r="E97" s="315"/>
      <c r="F97" s="179"/>
      <c r="G97" s="183"/>
      <c r="H97" s="197"/>
    </row>
    <row r="98" spans="1:8" ht="110.5" customHeight="1">
      <c r="A98" s="238"/>
      <c r="B98" s="194" t="s">
        <v>540</v>
      </c>
      <c r="C98" s="239"/>
      <c r="D98" s="240"/>
      <c r="E98" s="316"/>
      <c r="F98" s="203"/>
      <c r="G98" s="183"/>
      <c r="H98" s="197"/>
    </row>
    <row r="99" spans="1:8" ht="16.100000000000001" customHeight="1">
      <c r="A99" s="210"/>
      <c r="B99" s="207"/>
      <c r="C99" s="208"/>
      <c r="D99" s="209"/>
      <c r="E99" s="315"/>
      <c r="F99" s="179"/>
      <c r="G99" s="183"/>
      <c r="H99" s="197"/>
    </row>
    <row r="100" spans="1:8" ht="15" customHeight="1">
      <c r="A100" s="200" t="s">
        <v>406</v>
      </c>
      <c r="B100" s="221" t="s">
        <v>349</v>
      </c>
      <c r="C100" s="222"/>
      <c r="D100" s="223"/>
      <c r="E100" s="224"/>
      <c r="F100" s="224"/>
      <c r="G100" s="183"/>
      <c r="H100" s="197"/>
    </row>
    <row r="101" spans="1:8" ht="15" customHeight="1">
      <c r="A101" s="225"/>
      <c r="B101" s="226" t="s">
        <v>407</v>
      </c>
      <c r="C101" s="227" t="s">
        <v>143</v>
      </c>
      <c r="D101" s="223">
        <v>1</v>
      </c>
      <c r="E101" s="365" t="s">
        <v>535</v>
      </c>
      <c r="F101" s="325"/>
      <c r="G101" s="183"/>
      <c r="H101" s="197"/>
    </row>
    <row r="102" spans="1:8" ht="16.100000000000001" customHeight="1">
      <c r="A102" s="228"/>
      <c r="B102" s="226" t="s">
        <v>387</v>
      </c>
      <c r="C102" s="222"/>
      <c r="D102" s="223"/>
      <c r="E102" s="224"/>
      <c r="F102" s="224"/>
      <c r="G102" s="183"/>
      <c r="H102" s="197"/>
    </row>
    <row r="103" spans="1:8" ht="93.15" customHeight="1">
      <c r="A103" s="228"/>
      <c r="B103" s="229" t="s">
        <v>401</v>
      </c>
      <c r="C103" s="230"/>
      <c r="D103" s="231"/>
      <c r="E103" s="314"/>
      <c r="F103" s="224"/>
      <c r="G103" s="183"/>
      <c r="H103" s="197"/>
    </row>
    <row r="104" spans="1:8" ht="15" customHeight="1">
      <c r="A104" s="210"/>
      <c r="B104" s="207"/>
      <c r="C104" s="208"/>
      <c r="D104" s="209"/>
      <c r="E104" s="315"/>
      <c r="F104" s="179"/>
      <c r="G104" s="183"/>
      <c r="H104" s="197"/>
    </row>
    <row r="105" spans="1:8" ht="15" customHeight="1">
      <c r="A105" s="199" t="s">
        <v>408</v>
      </c>
      <c r="B105" s="214" t="s">
        <v>349</v>
      </c>
      <c r="C105" s="217"/>
      <c r="D105" s="216"/>
      <c r="E105" s="315"/>
      <c r="F105" s="179"/>
      <c r="G105" s="183"/>
      <c r="H105" s="197"/>
    </row>
    <row r="106" spans="1:8" ht="16.100000000000001" customHeight="1">
      <c r="A106" s="183"/>
      <c r="B106" s="178" t="s">
        <v>409</v>
      </c>
      <c r="C106" s="215" t="s">
        <v>143</v>
      </c>
      <c r="D106" s="216">
        <v>1</v>
      </c>
      <c r="E106" s="315"/>
      <c r="F106" s="179">
        <f>E106*D106</f>
        <v>0</v>
      </c>
      <c r="G106" s="183"/>
      <c r="H106" s="197"/>
    </row>
    <row r="107" spans="1:8" ht="15" customHeight="1">
      <c r="A107" s="210"/>
      <c r="B107" s="178" t="s">
        <v>410</v>
      </c>
      <c r="C107" s="217"/>
      <c r="D107" s="216"/>
      <c r="E107" s="315"/>
      <c r="F107" s="179"/>
      <c r="G107" s="183"/>
      <c r="H107" s="197"/>
    </row>
    <row r="108" spans="1:8" ht="117" customHeight="1">
      <c r="A108" s="238"/>
      <c r="B108" s="194" t="s">
        <v>539</v>
      </c>
      <c r="C108" s="239"/>
      <c r="D108" s="240"/>
      <c r="E108" s="316"/>
      <c r="F108" s="203"/>
      <c r="G108" s="183"/>
      <c r="H108" s="197"/>
    </row>
    <row r="109" spans="1:8" ht="15" customHeight="1">
      <c r="A109" s="199"/>
      <c r="B109" s="241"/>
      <c r="C109" s="242"/>
      <c r="D109" s="242"/>
      <c r="E109" s="317"/>
      <c r="F109" s="242"/>
      <c r="G109" s="183"/>
      <c r="H109" s="197"/>
    </row>
    <row r="110" spans="1:8" ht="15" customHeight="1">
      <c r="A110" s="199" t="s">
        <v>411</v>
      </c>
      <c r="B110" s="214" t="s">
        <v>349</v>
      </c>
      <c r="C110" s="217"/>
      <c r="D110" s="216"/>
      <c r="E110" s="315"/>
      <c r="F110" s="179"/>
      <c r="G110" s="183"/>
      <c r="H110" s="197"/>
    </row>
    <row r="111" spans="1:8" ht="15" customHeight="1">
      <c r="A111" s="183"/>
      <c r="B111" s="178" t="s">
        <v>412</v>
      </c>
      <c r="C111" s="215" t="s">
        <v>143</v>
      </c>
      <c r="D111" s="216">
        <v>1</v>
      </c>
      <c r="E111" s="315"/>
      <c r="F111" s="179">
        <f>E111*D111</f>
        <v>0</v>
      </c>
      <c r="G111" s="183"/>
      <c r="H111" s="197"/>
    </row>
    <row r="112" spans="1:8" ht="15" customHeight="1">
      <c r="A112" s="210"/>
      <c r="B112" s="178" t="s">
        <v>413</v>
      </c>
      <c r="C112" s="217"/>
      <c r="D112" s="216"/>
      <c r="E112" s="315"/>
      <c r="F112" s="179"/>
      <c r="G112" s="183"/>
      <c r="H112" s="197"/>
    </row>
    <row r="113" spans="1:8" ht="91.65" customHeight="1">
      <c r="A113" s="238"/>
      <c r="B113" s="194" t="s">
        <v>414</v>
      </c>
      <c r="C113" s="239"/>
      <c r="D113" s="240"/>
      <c r="E113" s="316"/>
      <c r="F113" s="203"/>
      <c r="G113" s="183"/>
      <c r="H113" s="197"/>
    </row>
    <row r="114" spans="1:8" ht="15" customHeight="1">
      <c r="A114" s="199"/>
      <c r="B114" s="241"/>
      <c r="C114" s="242"/>
      <c r="D114" s="242"/>
      <c r="E114" s="317"/>
      <c r="F114" s="242"/>
      <c r="G114" s="183"/>
      <c r="H114" s="197"/>
    </row>
    <row r="115" spans="1:8" ht="15" customHeight="1">
      <c r="A115" s="206"/>
      <c r="B115" s="198" t="s">
        <v>415</v>
      </c>
      <c r="C115" s="243" t="s">
        <v>58</v>
      </c>
      <c r="D115" s="209"/>
      <c r="E115" s="315"/>
      <c r="F115" s="179">
        <f>SUM(F10:F113)</f>
        <v>0</v>
      </c>
      <c r="G115" s="183"/>
      <c r="H115" s="197"/>
    </row>
    <row r="116" spans="1:8" ht="13.1" customHeight="1">
      <c r="A116" s="197"/>
      <c r="B116" s="197"/>
      <c r="C116" s="197"/>
      <c r="D116" s="197"/>
      <c r="E116" s="197"/>
      <c r="F116" s="197"/>
      <c r="G116" s="197"/>
      <c r="H116" s="197"/>
    </row>
    <row r="117" spans="1:8" ht="13.1" customHeight="1">
      <c r="A117" s="197"/>
      <c r="B117" s="197"/>
      <c r="C117" s="197"/>
      <c r="D117" s="197"/>
      <c r="E117" s="197"/>
      <c r="F117" s="197"/>
      <c r="G117" s="197"/>
      <c r="H117" s="197"/>
    </row>
    <row r="118" spans="1:8" ht="13.1" customHeight="1">
      <c r="A118" s="197"/>
      <c r="B118" s="197"/>
      <c r="C118" s="197"/>
      <c r="D118" s="197"/>
      <c r="E118" s="197"/>
      <c r="F118" s="197"/>
      <c r="G118" s="197"/>
      <c r="H118" s="197"/>
    </row>
    <row r="119" spans="1:8" ht="13.1" customHeight="1">
      <c r="A119" s="197"/>
      <c r="B119" s="197"/>
      <c r="C119" s="197"/>
      <c r="D119" s="197"/>
      <c r="E119" s="197"/>
      <c r="F119" s="197"/>
      <c r="G119" s="197"/>
      <c r="H119" s="197"/>
    </row>
    <row r="120" spans="1:8" ht="13.1" customHeight="1">
      <c r="A120" s="197"/>
      <c r="B120" s="197"/>
      <c r="C120" s="197"/>
      <c r="D120" s="197"/>
      <c r="E120" s="197"/>
      <c r="F120" s="197"/>
      <c r="G120" s="197"/>
      <c r="H120" s="197"/>
    </row>
    <row r="121" spans="1:8" ht="13.1" customHeight="1">
      <c r="A121" s="197"/>
      <c r="B121" s="197"/>
      <c r="C121" s="197"/>
      <c r="D121" s="197"/>
      <c r="E121" s="197"/>
      <c r="F121" s="197"/>
      <c r="G121" s="197"/>
      <c r="H121" s="197"/>
    </row>
  </sheetData>
  <sheetProtection password="8D03" sheet="1" objects="1" scenarios="1" selectLockedCells="1"/>
  <mergeCells count="11">
    <mergeCell ref="B8:F8"/>
    <mergeCell ref="B6:F6"/>
    <mergeCell ref="B7:F7"/>
    <mergeCell ref="E101:F101"/>
    <mergeCell ref="E91:F91"/>
    <mergeCell ref="E86:F86"/>
    <mergeCell ref="E81:F81"/>
    <mergeCell ref="E76:F76"/>
    <mergeCell ref="E71:F71"/>
    <mergeCell ref="E66:F66"/>
    <mergeCell ref="E61:F61"/>
  </mergeCells>
  <pageMargins left="0.65" right="0.19685" top="0.78" bottom="0.56999999999999995" header="0.472441" footer="0.25"/>
  <pageSetup orientation="portrait"/>
  <headerFooter>
    <oddFooter>&amp;C&amp;"Raleway Regular,Regular"&amp;9&amp;K00000005-2019 Fotohiša Pelikan - rekonstrukcija in sprememba namembnosti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85" zoomScaleNormal="85" workbookViewId="0">
      <selection activeCell="E13" sqref="E13"/>
    </sheetView>
  </sheetViews>
  <sheetFormatPr defaultColWidth="8.84375" defaultRowHeight="13.1" customHeight="1"/>
  <cols>
    <col min="1" max="1" width="10.23046875" style="147" customWidth="1"/>
    <col min="2" max="2" width="48" style="147" customWidth="1"/>
    <col min="3" max="3" width="5.84375" style="147" customWidth="1"/>
    <col min="4" max="4" width="9.84375" style="147" customWidth="1"/>
    <col min="5" max="5" width="8" style="147" customWidth="1"/>
    <col min="6" max="6" width="13" style="147" customWidth="1"/>
    <col min="7" max="7" width="2" style="147" customWidth="1"/>
    <col min="8" max="8" width="8.84375" style="147" customWidth="1"/>
    <col min="9" max="16384" width="8.84375" style="147"/>
  </cols>
  <sheetData>
    <row r="1" spans="1:8" ht="12.65" customHeight="1">
      <c r="A1" s="201"/>
      <c r="B1" s="244"/>
      <c r="C1" s="203"/>
      <c r="D1" s="203"/>
      <c r="E1" s="205"/>
      <c r="F1" s="179"/>
      <c r="G1" s="183"/>
      <c r="H1" s="197"/>
    </row>
    <row r="2" spans="1:8" ht="12.65" customHeight="1">
      <c r="A2" s="206" t="s">
        <v>73</v>
      </c>
      <c r="B2" s="198" t="s">
        <v>74</v>
      </c>
      <c r="C2" s="179"/>
      <c r="D2" s="179"/>
      <c r="E2" s="179"/>
      <c r="F2" s="179"/>
      <c r="G2" s="183"/>
      <c r="H2" s="197"/>
    </row>
    <row r="3" spans="1:8" ht="12.65" customHeight="1">
      <c r="A3" s="206"/>
      <c r="B3" s="198"/>
      <c r="C3" s="208"/>
      <c r="D3" s="209"/>
      <c r="E3" s="179"/>
      <c r="F3" s="179"/>
      <c r="G3" s="183"/>
      <c r="H3" s="197"/>
    </row>
    <row r="4" spans="1:8" ht="27" customHeight="1">
      <c r="A4" s="206" t="s">
        <v>217</v>
      </c>
      <c r="B4" s="198" t="s">
        <v>84</v>
      </c>
      <c r="C4" s="208"/>
      <c r="D4" s="209"/>
      <c r="E4" s="179"/>
      <c r="F4" s="179"/>
      <c r="G4" s="183"/>
      <c r="H4" s="197"/>
    </row>
    <row r="5" spans="1:8" ht="15" customHeight="1">
      <c r="A5" s="210"/>
      <c r="B5" s="245"/>
      <c r="C5" s="208"/>
      <c r="D5" s="209"/>
      <c r="E5" s="179"/>
      <c r="F5" s="179"/>
      <c r="G5" s="183"/>
      <c r="H5" s="197"/>
    </row>
    <row r="6" spans="1:8" ht="34.75" customHeight="1">
      <c r="A6" s="210"/>
      <c r="B6" s="364" t="s">
        <v>416</v>
      </c>
      <c r="C6" s="325"/>
      <c r="D6" s="325"/>
      <c r="E6" s="325"/>
      <c r="F6" s="325"/>
      <c r="G6" s="183"/>
      <c r="H6" s="197"/>
    </row>
    <row r="7" spans="1:8" ht="35.700000000000003" customHeight="1">
      <c r="A7" s="210"/>
      <c r="B7" s="364" t="s">
        <v>417</v>
      </c>
      <c r="C7" s="325"/>
      <c r="D7" s="325"/>
      <c r="E7" s="325"/>
      <c r="F7" s="325"/>
      <c r="G7" s="183"/>
      <c r="H7" s="197"/>
    </row>
    <row r="8" spans="1:8" ht="94.85" customHeight="1">
      <c r="A8" s="210"/>
      <c r="B8" s="364" t="s">
        <v>418</v>
      </c>
      <c r="C8" s="366"/>
      <c r="D8" s="366"/>
      <c r="E8" s="366"/>
      <c r="F8" s="366"/>
      <c r="G8" s="183"/>
      <c r="H8" s="197"/>
    </row>
    <row r="9" spans="1:8" ht="15.35" customHeight="1">
      <c r="A9" s="210"/>
      <c r="B9" s="363"/>
      <c r="C9" s="325"/>
      <c r="D9" s="325"/>
      <c r="E9" s="325"/>
      <c r="F9" s="325"/>
      <c r="G9" s="183"/>
      <c r="H9" s="197"/>
    </row>
    <row r="10" spans="1:8" ht="15" customHeight="1">
      <c r="A10" s="211" t="s">
        <v>115</v>
      </c>
      <c r="B10" s="214" t="s">
        <v>116</v>
      </c>
      <c r="C10" s="188" t="s">
        <v>117</v>
      </c>
      <c r="D10" s="188" t="s">
        <v>118</v>
      </c>
      <c r="E10" s="188" t="s">
        <v>119</v>
      </c>
      <c r="F10" s="188" t="s">
        <v>120</v>
      </c>
      <c r="G10" s="183"/>
      <c r="H10" s="197"/>
    </row>
    <row r="11" spans="1:8" ht="15.9" customHeight="1">
      <c r="A11" s="183"/>
      <c r="B11" s="246"/>
      <c r="C11" s="208"/>
      <c r="D11" s="209"/>
      <c r="E11" s="315"/>
      <c r="F11" s="179"/>
      <c r="G11" s="183"/>
      <c r="H11" s="197"/>
    </row>
    <row r="12" spans="1:8" ht="114.35" customHeight="1">
      <c r="A12" s="199" t="s">
        <v>419</v>
      </c>
      <c r="B12" s="214" t="s">
        <v>420</v>
      </c>
      <c r="C12" s="208"/>
      <c r="D12" s="209"/>
      <c r="E12" s="315"/>
      <c r="F12" s="179"/>
      <c r="G12" s="183"/>
      <c r="H12" s="197"/>
    </row>
    <row r="13" spans="1:8" ht="32.15" customHeight="1">
      <c r="A13" s="199"/>
      <c r="B13" s="214" t="s">
        <v>421</v>
      </c>
      <c r="C13" s="215" t="s">
        <v>140</v>
      </c>
      <c r="D13" s="216">
        <v>132</v>
      </c>
      <c r="E13" s="315"/>
      <c r="F13" s="179">
        <f>E13*D13</f>
        <v>0</v>
      </c>
      <c r="G13" s="183"/>
      <c r="H13" s="197"/>
    </row>
    <row r="14" spans="1:8" ht="30.25" customHeight="1">
      <c r="A14" s="199"/>
      <c r="B14" s="214" t="s">
        <v>422</v>
      </c>
      <c r="C14" s="215" t="s">
        <v>140</v>
      </c>
      <c r="D14" s="216">
        <v>147.65</v>
      </c>
      <c r="E14" s="315"/>
      <c r="F14" s="179">
        <f>E14*D14</f>
        <v>0</v>
      </c>
      <c r="G14" s="183"/>
      <c r="H14" s="197"/>
    </row>
    <row r="15" spans="1:8" ht="15" customHeight="1">
      <c r="A15" s="199"/>
      <c r="B15" s="220"/>
      <c r="C15" s="217"/>
      <c r="D15" s="216"/>
      <c r="E15" s="315"/>
      <c r="F15" s="179"/>
      <c r="G15" s="183"/>
      <c r="H15" s="197"/>
    </row>
    <row r="16" spans="1:8" ht="90" customHeight="1">
      <c r="A16" s="199" t="s">
        <v>423</v>
      </c>
      <c r="B16" s="214" t="s">
        <v>424</v>
      </c>
      <c r="C16" s="183"/>
      <c r="D16" s="183"/>
      <c r="E16" s="319"/>
      <c r="F16" s="183"/>
      <c r="G16" s="183"/>
      <c r="H16" s="197"/>
    </row>
    <row r="17" spans="1:8" ht="15" customHeight="1">
      <c r="A17" s="247"/>
      <c r="B17" s="214" t="s">
        <v>425</v>
      </c>
      <c r="C17" s="215" t="s">
        <v>140</v>
      </c>
      <c r="D17" s="216">
        <f>D14+D15</f>
        <v>147.65</v>
      </c>
      <c r="E17" s="315"/>
      <c r="F17" s="179">
        <f>E17*D17</f>
        <v>0</v>
      </c>
      <c r="G17" s="183"/>
      <c r="H17" s="197"/>
    </row>
    <row r="18" spans="1:8" ht="15" customHeight="1">
      <c r="A18" s="199"/>
      <c r="B18" s="248" t="s">
        <v>426</v>
      </c>
      <c r="C18" s="249" t="s">
        <v>242</v>
      </c>
      <c r="D18" s="216">
        <v>5</v>
      </c>
      <c r="E18" s="315"/>
      <c r="F18" s="179">
        <f>E18*D18</f>
        <v>0</v>
      </c>
      <c r="G18" s="183"/>
      <c r="H18" s="197"/>
    </row>
    <row r="19" spans="1:8" ht="15" customHeight="1">
      <c r="A19" s="199"/>
      <c r="B19" s="250"/>
      <c r="C19" s="251"/>
      <c r="D19" s="216"/>
      <c r="E19" s="315"/>
      <c r="F19" s="179"/>
      <c r="G19" s="183"/>
      <c r="H19" s="197"/>
    </row>
    <row r="20" spans="1:8" ht="15" customHeight="1">
      <c r="A20" s="206"/>
      <c r="B20" s="198" t="s">
        <v>427</v>
      </c>
      <c r="C20" s="243" t="s">
        <v>58</v>
      </c>
      <c r="D20" s="209"/>
      <c r="E20" s="315"/>
      <c r="F20" s="179">
        <f>SUM(F12:F18)</f>
        <v>0</v>
      </c>
      <c r="G20" s="183"/>
      <c r="H20" s="197"/>
    </row>
    <row r="21" spans="1:8" ht="14.05" customHeight="1">
      <c r="A21" s="183"/>
      <c r="B21" s="252"/>
      <c r="C21" s="183"/>
      <c r="D21" s="183"/>
      <c r="E21" s="319"/>
      <c r="F21" s="183"/>
      <c r="G21" s="183"/>
      <c r="H21" s="197"/>
    </row>
    <row r="22" spans="1:8" ht="14.05" customHeight="1">
      <c r="A22" s="183"/>
      <c r="B22" s="252"/>
      <c r="C22" s="183"/>
      <c r="D22" s="183"/>
      <c r="E22" s="183"/>
      <c r="F22" s="183"/>
      <c r="G22" s="183"/>
      <c r="H22" s="197"/>
    </row>
    <row r="23" spans="1:8" ht="13.1" customHeight="1">
      <c r="A23" s="197"/>
      <c r="B23" s="197"/>
      <c r="C23" s="197"/>
      <c r="D23" s="197"/>
      <c r="E23" s="197"/>
      <c r="F23" s="197"/>
      <c r="G23" s="197"/>
      <c r="H23" s="197"/>
    </row>
    <row r="24" spans="1:8" ht="13.1" customHeight="1">
      <c r="A24" s="197"/>
      <c r="B24" s="197"/>
      <c r="C24" s="197"/>
      <c r="D24" s="197"/>
      <c r="E24" s="197"/>
      <c r="F24" s="197"/>
      <c r="G24" s="197"/>
      <c r="H24" s="197"/>
    </row>
  </sheetData>
  <sheetProtection password="8D03" sheet="1" objects="1" scenarios="1" selectLockedCells="1"/>
  <mergeCells count="4">
    <mergeCell ref="B9:F9"/>
    <mergeCell ref="B6:F6"/>
    <mergeCell ref="B7:F7"/>
    <mergeCell ref="B8:F8"/>
  </mergeCells>
  <pageMargins left="0.53" right="0.26" top="0.76" bottom="0.65" header="0.472441" footer="0.35"/>
  <pageSetup orientation="portrait"/>
  <headerFooter>
    <oddFooter>&amp;C&amp;"Raleway Regular,Regular"&amp;9&amp;K00000005-2019 Fotohiša Pelikan - rekonstrukcija in sprememba namembnosti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5" zoomScaleNormal="85" workbookViewId="0">
      <selection activeCell="E12" sqref="E12"/>
    </sheetView>
  </sheetViews>
  <sheetFormatPr defaultColWidth="8.84375" defaultRowHeight="13.1" customHeight="1"/>
  <cols>
    <col min="1" max="1" width="11.61328125" style="148" customWidth="1"/>
    <col min="2" max="2" width="43" style="148" customWidth="1"/>
    <col min="3" max="3" width="5.84375" style="148" customWidth="1"/>
    <col min="4" max="4" width="9.84375" style="148" customWidth="1"/>
    <col min="5" max="5" width="8" style="148" customWidth="1"/>
    <col min="6" max="6" width="13.23046875" style="148" customWidth="1"/>
    <col min="7" max="7" width="3.84375" style="148" customWidth="1"/>
    <col min="8" max="8" width="8.84375" style="148" customWidth="1"/>
    <col min="9" max="16384" width="8.84375" style="148"/>
  </cols>
  <sheetData>
    <row r="1" spans="1:7" ht="12.65" customHeight="1">
      <c r="A1" s="201"/>
      <c r="B1" s="244"/>
      <c r="C1" s="253"/>
      <c r="D1" s="204"/>
      <c r="E1" s="205"/>
      <c r="F1" s="179"/>
      <c r="G1" s="183"/>
    </row>
    <row r="2" spans="1:7" ht="12.65" customHeight="1">
      <c r="A2" s="206" t="s">
        <v>73</v>
      </c>
      <c r="B2" s="198" t="s">
        <v>74</v>
      </c>
      <c r="C2" s="182"/>
      <c r="D2" s="179"/>
      <c r="E2" s="179"/>
      <c r="F2" s="179"/>
      <c r="G2" s="183"/>
    </row>
    <row r="3" spans="1:7" ht="12.65" customHeight="1">
      <c r="A3" s="206"/>
      <c r="B3" s="198"/>
      <c r="C3" s="208"/>
      <c r="D3" s="209"/>
      <c r="E3" s="179"/>
      <c r="F3" s="179"/>
      <c r="G3" s="183"/>
    </row>
    <row r="4" spans="1:7" ht="27" customHeight="1">
      <c r="A4" s="206" t="s">
        <v>236</v>
      </c>
      <c r="B4" s="198" t="s">
        <v>86</v>
      </c>
      <c r="C4" s="208"/>
      <c r="D4" s="209"/>
      <c r="E4" s="179"/>
      <c r="F4" s="179"/>
      <c r="G4" s="183"/>
    </row>
    <row r="5" spans="1:7" ht="15" customHeight="1">
      <c r="A5" s="210"/>
      <c r="B5" s="245"/>
      <c r="C5" s="208"/>
      <c r="D5" s="209"/>
      <c r="E5" s="179"/>
      <c r="F5" s="179"/>
      <c r="G5" s="183"/>
    </row>
    <row r="6" spans="1:7" ht="28" customHeight="1">
      <c r="A6" s="210"/>
      <c r="B6" s="324" t="s">
        <v>428</v>
      </c>
      <c r="C6" s="325"/>
      <c r="D6" s="325"/>
      <c r="E6" s="325"/>
      <c r="F6" s="325"/>
      <c r="G6" s="183"/>
    </row>
    <row r="7" spans="1:7" ht="28.95" customHeight="1">
      <c r="A7" s="210"/>
      <c r="B7" s="324" t="s">
        <v>429</v>
      </c>
      <c r="C7" s="325"/>
      <c r="D7" s="325"/>
      <c r="E7" s="325"/>
      <c r="F7" s="325"/>
      <c r="G7" s="183"/>
    </row>
    <row r="8" spans="1:7" ht="41.5" customHeight="1">
      <c r="A8" s="210"/>
      <c r="B8" s="324" t="s">
        <v>430</v>
      </c>
      <c r="C8" s="367"/>
      <c r="D8" s="367"/>
      <c r="E8" s="367"/>
      <c r="F8" s="367"/>
      <c r="G8" s="183"/>
    </row>
    <row r="9" spans="1:7" ht="22.3" customHeight="1">
      <c r="A9" s="210"/>
      <c r="B9" s="363"/>
      <c r="C9" s="325"/>
      <c r="D9" s="325"/>
      <c r="E9" s="325"/>
      <c r="F9" s="325"/>
      <c r="G9" s="183"/>
    </row>
    <row r="10" spans="1:7" ht="15" customHeight="1">
      <c r="A10" s="211" t="s">
        <v>115</v>
      </c>
      <c r="B10" s="212" t="s">
        <v>116</v>
      </c>
      <c r="C10" s="213" t="s">
        <v>117</v>
      </c>
      <c r="D10" s="211" t="s">
        <v>118</v>
      </c>
      <c r="E10" s="211" t="s">
        <v>119</v>
      </c>
      <c r="F10" s="211" t="s">
        <v>120</v>
      </c>
      <c r="G10" s="183"/>
    </row>
    <row r="11" spans="1:7" ht="16.100000000000001" customHeight="1">
      <c r="A11" s="254"/>
      <c r="B11" s="246"/>
      <c r="C11" s="215"/>
      <c r="D11" s="216"/>
      <c r="E11" s="315"/>
      <c r="F11" s="179"/>
      <c r="G11" s="183"/>
    </row>
    <row r="12" spans="1:7" ht="16.100000000000001" customHeight="1">
      <c r="A12" s="199" t="s">
        <v>431</v>
      </c>
      <c r="B12" s="214" t="s">
        <v>432</v>
      </c>
      <c r="C12" s="215" t="s">
        <v>140</v>
      </c>
      <c r="D12" s="216">
        <v>213.2</v>
      </c>
      <c r="E12" s="315"/>
      <c r="F12" s="179">
        <f>E12*D12</f>
        <v>0</v>
      </c>
      <c r="G12" s="183"/>
    </row>
    <row r="13" spans="1:7" ht="98.15" customHeight="1">
      <c r="A13" s="199"/>
      <c r="B13" s="194" t="s">
        <v>433</v>
      </c>
      <c r="C13" s="215"/>
      <c r="D13" s="216"/>
      <c r="E13" s="315"/>
      <c r="F13" s="179"/>
      <c r="G13" s="183"/>
    </row>
    <row r="14" spans="1:7" ht="16.100000000000001" customHeight="1">
      <c r="A14" s="199"/>
      <c r="B14" s="255"/>
      <c r="C14" s="215"/>
      <c r="D14" s="216"/>
      <c r="E14" s="315"/>
      <c r="F14" s="179"/>
      <c r="G14" s="183"/>
    </row>
    <row r="15" spans="1:7" ht="16.100000000000001" customHeight="1">
      <c r="A15" s="199" t="s">
        <v>434</v>
      </c>
      <c r="B15" s="214" t="s">
        <v>435</v>
      </c>
      <c r="C15" s="215" t="s">
        <v>140</v>
      </c>
      <c r="D15" s="216">
        <v>132</v>
      </c>
      <c r="E15" s="315"/>
      <c r="F15" s="179">
        <f>E15*D15</f>
        <v>0</v>
      </c>
      <c r="G15" s="183"/>
    </row>
    <row r="16" spans="1:7" ht="60" customHeight="1">
      <c r="A16" s="199"/>
      <c r="B16" s="194" t="s">
        <v>436</v>
      </c>
      <c r="C16" s="215"/>
      <c r="D16" s="216"/>
      <c r="E16" s="315"/>
      <c r="F16" s="179"/>
      <c r="G16" s="183"/>
    </row>
    <row r="17" spans="1:7" ht="16.100000000000001" customHeight="1">
      <c r="A17" s="199"/>
      <c r="B17" s="256"/>
      <c r="C17" s="215"/>
      <c r="D17" s="216"/>
      <c r="E17" s="315"/>
      <c r="F17" s="179"/>
      <c r="G17" s="183"/>
    </row>
    <row r="18" spans="1:7" ht="16.100000000000001" customHeight="1">
      <c r="A18" s="199" t="s">
        <v>437</v>
      </c>
      <c r="B18" s="214" t="s">
        <v>435</v>
      </c>
      <c r="C18" s="215" t="s">
        <v>140</v>
      </c>
      <c r="D18" s="216">
        <v>37.26</v>
      </c>
      <c r="E18" s="315"/>
      <c r="F18" s="179">
        <f>E18*D18</f>
        <v>0</v>
      </c>
      <c r="G18" s="183"/>
    </row>
    <row r="19" spans="1:7" ht="90" customHeight="1">
      <c r="A19" s="199"/>
      <c r="B19" s="194" t="s">
        <v>438</v>
      </c>
      <c r="C19" s="215"/>
      <c r="D19" s="216"/>
      <c r="E19" s="315"/>
      <c r="F19" s="179"/>
      <c r="G19" s="183"/>
    </row>
    <row r="20" spans="1:7" ht="16.100000000000001" customHeight="1">
      <c r="A20" s="199"/>
      <c r="B20" s="183"/>
      <c r="C20" s="215"/>
      <c r="D20" s="216"/>
      <c r="E20" s="315"/>
      <c r="F20" s="179"/>
      <c r="G20" s="183"/>
    </row>
    <row r="21" spans="1:7" ht="16.100000000000001" customHeight="1">
      <c r="A21" s="199" t="s">
        <v>439</v>
      </c>
      <c r="B21" s="214" t="s">
        <v>435</v>
      </c>
      <c r="C21" s="215" t="s">
        <v>140</v>
      </c>
      <c r="D21" s="216">
        <v>18.059999999999999</v>
      </c>
      <c r="E21" s="315"/>
      <c r="F21" s="179">
        <f>E21*D21</f>
        <v>0</v>
      </c>
      <c r="G21" s="183"/>
    </row>
    <row r="22" spans="1:7" ht="36" customHeight="1">
      <c r="A22" s="199"/>
      <c r="B22" s="194" t="s">
        <v>440</v>
      </c>
      <c r="C22" s="215"/>
      <c r="D22" s="216"/>
      <c r="E22" s="315"/>
      <c r="F22" s="179"/>
      <c r="G22" s="183"/>
    </row>
    <row r="23" spans="1:7" ht="16.100000000000001" customHeight="1">
      <c r="A23" s="199"/>
      <c r="B23" s="256"/>
      <c r="C23" s="215"/>
      <c r="D23" s="216"/>
      <c r="E23" s="315"/>
      <c r="F23" s="179"/>
      <c r="G23" s="183"/>
    </row>
    <row r="24" spans="1:7" ht="15" customHeight="1">
      <c r="A24" s="206"/>
      <c r="B24" s="198" t="s">
        <v>441</v>
      </c>
      <c r="C24" s="243" t="s">
        <v>58</v>
      </c>
      <c r="D24" s="209"/>
      <c r="E24" s="315"/>
      <c r="F24" s="179">
        <f>SUM(F12:F22)</f>
        <v>0</v>
      </c>
      <c r="G24" s="183"/>
    </row>
  </sheetData>
  <sheetProtection password="8D03" sheet="1" objects="1" scenarios="1" selectLockedCells="1"/>
  <mergeCells count="4">
    <mergeCell ref="B9:F9"/>
    <mergeCell ref="B6:F6"/>
    <mergeCell ref="B7:F7"/>
    <mergeCell ref="B8:F8"/>
  </mergeCells>
  <pageMargins left="0.42" right="0.19685" top="0.84" bottom="0.64" header="0.472441" footer="0.28999999999999998"/>
  <pageSetup orientation="portrait"/>
  <headerFooter>
    <oddFooter>&amp;C&amp;"Raleway Regular,Regular"&amp;9&amp;K00000005-2019 Fotohiša Pelikan - rekonstrukcija in sprememba namembnosti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topLeftCell="A11" zoomScaleNormal="100" workbookViewId="0">
      <selection activeCell="E14" sqref="E14"/>
    </sheetView>
  </sheetViews>
  <sheetFormatPr defaultColWidth="8.84375" defaultRowHeight="13.1" customHeight="1"/>
  <cols>
    <col min="1" max="1" width="8.23046875" style="149" customWidth="1"/>
    <col min="2" max="2" width="49.23046875" style="149" customWidth="1"/>
    <col min="3" max="3" width="5.84375" style="149" customWidth="1"/>
    <col min="4" max="4" width="9.84375" style="149" customWidth="1"/>
    <col min="5" max="5" width="8" style="149" customWidth="1"/>
    <col min="6" max="6" width="11.23046875" style="149" customWidth="1"/>
    <col min="7" max="7" width="2.61328125" style="149" customWidth="1"/>
    <col min="8" max="8" width="8.84375" style="149" customWidth="1"/>
    <col min="9" max="16384" width="8.84375" style="149"/>
  </cols>
  <sheetData>
    <row r="1" spans="1:7" ht="12.65" customHeight="1">
      <c r="A1" s="67"/>
      <c r="B1" s="23"/>
      <c r="C1" s="107"/>
      <c r="D1" s="56"/>
      <c r="E1" s="57"/>
      <c r="F1" s="58"/>
      <c r="G1" s="3"/>
    </row>
    <row r="2" spans="1:7" ht="12.65" customHeight="1">
      <c r="A2" s="150" t="s">
        <v>73</v>
      </c>
      <c r="B2" s="368" t="s">
        <v>74</v>
      </c>
      <c r="C2" s="337"/>
      <c r="D2" s="337"/>
      <c r="E2" s="337"/>
      <c r="F2" s="337"/>
      <c r="G2" s="3"/>
    </row>
    <row r="3" spans="1:7" ht="12.65" customHeight="1">
      <c r="A3" s="150"/>
      <c r="B3" s="144"/>
      <c r="C3" s="143"/>
      <c r="D3" s="128"/>
      <c r="E3" s="129"/>
      <c r="F3" s="129"/>
      <c r="G3" s="3"/>
    </row>
    <row r="4" spans="1:7" ht="27" customHeight="1">
      <c r="A4" s="150" t="s">
        <v>442</v>
      </c>
      <c r="B4" s="368" t="s">
        <v>443</v>
      </c>
      <c r="C4" s="337"/>
      <c r="D4" s="337"/>
      <c r="E4" s="337"/>
      <c r="F4" s="337"/>
      <c r="G4" s="3"/>
    </row>
    <row r="5" spans="1:7" ht="15" customHeight="1">
      <c r="A5" s="126"/>
      <c r="B5" s="144"/>
      <c r="C5" s="143"/>
      <c r="D5" s="128"/>
      <c r="E5" s="129"/>
      <c r="F5" s="129"/>
      <c r="G5" s="3"/>
    </row>
    <row r="6" spans="1:7" ht="51.75" customHeight="1">
      <c r="A6" s="126"/>
      <c r="B6" s="370" t="s">
        <v>444</v>
      </c>
      <c r="C6" s="337"/>
      <c r="D6" s="337"/>
      <c r="E6" s="337"/>
      <c r="F6" s="337"/>
      <c r="G6" s="3"/>
    </row>
    <row r="7" spans="1:7" ht="73.5" customHeight="1">
      <c r="A7" s="126"/>
      <c r="B7" s="370" t="s">
        <v>445</v>
      </c>
      <c r="C7" s="331"/>
      <c r="D7" s="331"/>
      <c r="E7" s="331"/>
      <c r="F7" s="331"/>
      <c r="G7" s="3"/>
    </row>
    <row r="8" spans="1:7" ht="36.549999999999997" customHeight="1">
      <c r="A8" s="126"/>
      <c r="B8" s="370" t="s">
        <v>446</v>
      </c>
      <c r="C8" s="337"/>
      <c r="D8" s="337"/>
      <c r="E8" s="337"/>
      <c r="F8" s="337"/>
      <c r="G8" s="3"/>
    </row>
    <row r="9" spans="1:7" ht="73.5" customHeight="1">
      <c r="A9" s="126"/>
      <c r="B9" s="370" t="s">
        <v>447</v>
      </c>
      <c r="C9" s="331"/>
      <c r="D9" s="331"/>
      <c r="E9" s="331"/>
      <c r="F9" s="331"/>
      <c r="G9" s="3"/>
    </row>
    <row r="10" spans="1:7" ht="33.15" customHeight="1">
      <c r="A10" s="126"/>
      <c r="B10" s="370" t="s">
        <v>448</v>
      </c>
      <c r="C10" s="337"/>
      <c r="D10" s="337"/>
      <c r="E10" s="337"/>
      <c r="F10" s="337"/>
      <c r="G10" s="3"/>
    </row>
    <row r="11" spans="1:7" ht="15.35" customHeight="1">
      <c r="A11" s="126"/>
      <c r="B11" s="369"/>
      <c r="C11" s="337"/>
      <c r="D11" s="337"/>
      <c r="E11" s="337"/>
      <c r="F11" s="337"/>
      <c r="G11" s="3"/>
    </row>
    <row r="12" spans="1:7" ht="15" customHeight="1">
      <c r="A12" s="152" t="s">
        <v>115</v>
      </c>
      <c r="B12" s="153" t="s">
        <v>116</v>
      </c>
      <c r="C12" s="154" t="s">
        <v>117</v>
      </c>
      <c r="D12" s="152" t="s">
        <v>118</v>
      </c>
      <c r="E12" s="152" t="s">
        <v>119</v>
      </c>
      <c r="F12" s="152" t="s">
        <v>120</v>
      </c>
      <c r="G12" s="3"/>
    </row>
    <row r="13" spans="1:7" ht="9" customHeight="1">
      <c r="A13" s="155"/>
      <c r="B13" s="156"/>
      <c r="C13" s="137"/>
      <c r="D13" s="129"/>
      <c r="E13" s="129"/>
      <c r="F13" s="129"/>
      <c r="G13" s="3"/>
    </row>
    <row r="14" spans="1:7" ht="16.100000000000001" customHeight="1">
      <c r="A14" s="130" t="s">
        <v>449</v>
      </c>
      <c r="B14" s="131" t="s">
        <v>450</v>
      </c>
      <c r="C14" s="137" t="s">
        <v>140</v>
      </c>
      <c r="D14" s="129">
        <v>10</v>
      </c>
      <c r="E14" s="310"/>
      <c r="F14" s="129">
        <f>E14*D14</f>
        <v>0</v>
      </c>
      <c r="G14" s="3"/>
    </row>
    <row r="15" spans="1:7" ht="129" customHeight="1">
      <c r="A15" s="130"/>
      <c r="B15" s="157" t="s">
        <v>451</v>
      </c>
      <c r="C15" s="137"/>
      <c r="D15" s="129"/>
      <c r="E15" s="310"/>
      <c r="F15" s="129"/>
      <c r="G15" s="3"/>
    </row>
    <row r="16" spans="1:7" ht="46.95" customHeight="1">
      <c r="A16" s="130"/>
      <c r="B16" s="157" t="s">
        <v>452</v>
      </c>
      <c r="C16" s="137"/>
      <c r="D16" s="129"/>
      <c r="E16" s="310"/>
      <c r="F16" s="129"/>
      <c r="G16" s="3"/>
    </row>
    <row r="17" spans="1:7" ht="26.05" customHeight="1">
      <c r="A17" s="130"/>
      <c r="B17" s="157" t="s">
        <v>453</v>
      </c>
      <c r="C17" s="137"/>
      <c r="D17" s="129"/>
      <c r="E17" s="310"/>
      <c r="F17" s="129"/>
      <c r="G17" s="3"/>
    </row>
    <row r="18" spans="1:7" ht="16.100000000000001" customHeight="1">
      <c r="A18" s="130"/>
      <c r="B18" s="158"/>
      <c r="C18" s="130"/>
      <c r="D18" s="159"/>
      <c r="E18" s="320"/>
      <c r="F18" s="159"/>
      <c r="G18" s="3"/>
    </row>
    <row r="19" spans="1:7" ht="28.95" customHeight="1">
      <c r="A19" s="130" t="s">
        <v>454</v>
      </c>
      <c r="B19" s="131" t="s">
        <v>455</v>
      </c>
      <c r="C19" s="137" t="s">
        <v>140</v>
      </c>
      <c r="D19" s="129">
        <v>132</v>
      </c>
      <c r="E19" s="310"/>
      <c r="F19" s="129">
        <f>E19*D19</f>
        <v>0</v>
      </c>
      <c r="G19" s="3"/>
    </row>
    <row r="20" spans="1:7" ht="54.45" customHeight="1">
      <c r="A20" s="130"/>
      <c r="B20" s="142" t="s">
        <v>456</v>
      </c>
      <c r="C20" s="137"/>
      <c r="D20" s="129"/>
      <c r="E20" s="310"/>
      <c r="F20" s="129"/>
      <c r="G20" s="3"/>
    </row>
    <row r="21" spans="1:7" ht="46.95" customHeight="1">
      <c r="A21" s="130"/>
      <c r="B21" s="142" t="s">
        <v>457</v>
      </c>
      <c r="C21" s="137"/>
      <c r="D21" s="129"/>
      <c r="E21" s="310"/>
      <c r="F21" s="129"/>
      <c r="G21" s="3"/>
    </row>
    <row r="22" spans="1:7" ht="46.95" customHeight="1">
      <c r="A22" s="130"/>
      <c r="B22" s="142" t="s">
        <v>453</v>
      </c>
      <c r="C22" s="137"/>
      <c r="D22" s="129"/>
      <c r="E22" s="310"/>
      <c r="F22" s="129"/>
      <c r="G22" s="3"/>
    </row>
    <row r="23" spans="1:7" ht="16.100000000000001" customHeight="1">
      <c r="A23" s="130"/>
      <c r="B23" s="145"/>
      <c r="C23" s="137"/>
      <c r="D23" s="129"/>
      <c r="E23" s="310"/>
      <c r="F23" s="129"/>
      <c r="G23" s="3"/>
    </row>
    <row r="24" spans="1:7" ht="28.95" customHeight="1">
      <c r="A24" s="130" t="s">
        <v>458</v>
      </c>
      <c r="B24" s="131" t="s">
        <v>459</v>
      </c>
      <c r="C24" s="137" t="s">
        <v>140</v>
      </c>
      <c r="D24" s="129">
        <v>50.67</v>
      </c>
      <c r="E24" s="310"/>
      <c r="F24" s="129">
        <f>E24*D24</f>
        <v>0</v>
      </c>
      <c r="G24" s="3"/>
    </row>
    <row r="25" spans="1:7" ht="46.1" customHeight="1">
      <c r="A25" s="130"/>
      <c r="B25" s="142" t="s">
        <v>460</v>
      </c>
      <c r="C25" s="137"/>
      <c r="D25" s="129"/>
      <c r="E25" s="310"/>
      <c r="F25" s="129"/>
      <c r="G25" s="3"/>
    </row>
    <row r="26" spans="1:7" ht="26.05" customHeight="1">
      <c r="A26" s="130"/>
      <c r="B26" s="142" t="s">
        <v>453</v>
      </c>
      <c r="C26" s="137"/>
      <c r="D26" s="129"/>
      <c r="E26" s="310"/>
      <c r="F26" s="129"/>
      <c r="G26" s="3"/>
    </row>
    <row r="27" spans="1:7" ht="16.100000000000001" customHeight="1">
      <c r="A27" s="130"/>
      <c r="B27" s="145"/>
      <c r="C27" s="137"/>
      <c r="D27" s="129"/>
      <c r="E27" s="310"/>
      <c r="F27" s="129"/>
      <c r="G27" s="3"/>
    </row>
    <row r="28" spans="1:7" ht="28.95" customHeight="1">
      <c r="A28" s="130" t="s">
        <v>461</v>
      </c>
      <c r="B28" s="131" t="s">
        <v>462</v>
      </c>
      <c r="C28" s="137" t="s">
        <v>158</v>
      </c>
      <c r="D28" s="129">
        <v>10</v>
      </c>
      <c r="E28" s="310"/>
      <c r="F28" s="129">
        <f>E28*D28</f>
        <v>0</v>
      </c>
      <c r="G28" s="3"/>
    </row>
    <row r="29" spans="1:7" ht="59.05" customHeight="1">
      <c r="A29" s="130"/>
      <c r="B29" s="142" t="s">
        <v>463</v>
      </c>
      <c r="C29" s="137"/>
      <c r="D29" s="129"/>
      <c r="E29" s="310"/>
      <c r="F29" s="129"/>
      <c r="G29" s="3"/>
    </row>
    <row r="30" spans="1:7" ht="26.05" customHeight="1">
      <c r="A30" s="130"/>
      <c r="B30" s="142" t="s">
        <v>453</v>
      </c>
      <c r="C30" s="137"/>
      <c r="D30" s="129"/>
      <c r="E30" s="310"/>
      <c r="F30" s="129"/>
      <c r="G30" s="3"/>
    </row>
    <row r="31" spans="1:7" ht="16.100000000000001" customHeight="1">
      <c r="A31" s="130"/>
      <c r="B31" s="145"/>
      <c r="C31" s="137"/>
      <c r="D31" s="129"/>
      <c r="E31" s="310"/>
      <c r="F31" s="129"/>
      <c r="G31" s="3"/>
    </row>
    <row r="32" spans="1:7" ht="28.95" customHeight="1">
      <c r="A32" s="130" t="s">
        <v>464</v>
      </c>
      <c r="B32" s="131" t="s">
        <v>465</v>
      </c>
      <c r="C32" s="137" t="s">
        <v>140</v>
      </c>
      <c r="D32" s="129">
        <v>6.7</v>
      </c>
      <c r="E32" s="310"/>
      <c r="F32" s="129">
        <f>E32*D32</f>
        <v>0</v>
      </c>
      <c r="G32" s="3"/>
    </row>
    <row r="33" spans="1:7" ht="79.650000000000006" customHeight="1">
      <c r="A33" s="130"/>
      <c r="B33" s="142" t="s">
        <v>466</v>
      </c>
      <c r="C33" s="137"/>
      <c r="D33" s="129"/>
      <c r="E33" s="310"/>
      <c r="F33" s="129"/>
      <c r="G33" s="3"/>
    </row>
    <row r="34" spans="1:7" ht="26.05" customHeight="1">
      <c r="A34" s="130"/>
      <c r="B34" s="142" t="s">
        <v>453</v>
      </c>
      <c r="C34" s="137"/>
      <c r="D34" s="129"/>
      <c r="E34" s="310"/>
      <c r="F34" s="129"/>
      <c r="G34" s="3"/>
    </row>
    <row r="35" spans="1:7" ht="16.100000000000001" customHeight="1">
      <c r="A35" s="130"/>
      <c r="B35" s="145"/>
      <c r="C35" s="137"/>
      <c r="D35" s="129"/>
      <c r="E35" s="310"/>
      <c r="F35" s="129"/>
      <c r="G35" s="3"/>
    </row>
    <row r="36" spans="1:7" ht="28.95" customHeight="1">
      <c r="A36" s="130" t="s">
        <v>467</v>
      </c>
      <c r="B36" s="131" t="s">
        <v>468</v>
      </c>
      <c r="C36" s="137" t="s">
        <v>242</v>
      </c>
      <c r="D36" s="129">
        <v>2.95</v>
      </c>
      <c r="E36" s="310"/>
      <c r="F36" s="129">
        <f>E36*D36</f>
        <v>0</v>
      </c>
      <c r="G36" s="3"/>
    </row>
    <row r="37" spans="1:7" ht="58.4" customHeight="1">
      <c r="A37" s="130"/>
      <c r="B37" s="142" t="s">
        <v>469</v>
      </c>
      <c r="C37" s="137"/>
      <c r="D37" s="129"/>
      <c r="E37" s="310"/>
      <c r="F37" s="129"/>
      <c r="G37" s="3"/>
    </row>
    <row r="38" spans="1:7" ht="26.05" customHeight="1">
      <c r="A38" s="130"/>
      <c r="B38" s="142" t="s">
        <v>453</v>
      </c>
      <c r="C38" s="137"/>
      <c r="D38" s="129"/>
      <c r="E38" s="310"/>
      <c r="F38" s="129"/>
      <c r="G38" s="3"/>
    </row>
    <row r="39" spans="1:7" ht="16.100000000000001" customHeight="1">
      <c r="A39" s="130"/>
      <c r="B39" s="145"/>
      <c r="C39" s="137"/>
      <c r="D39" s="129"/>
      <c r="E39" s="310"/>
      <c r="F39" s="129"/>
      <c r="G39" s="3"/>
    </row>
    <row r="40" spans="1:7" ht="15" customHeight="1">
      <c r="A40" s="150"/>
      <c r="B40" s="151" t="s">
        <v>470</v>
      </c>
      <c r="C40" s="160" t="s">
        <v>58</v>
      </c>
      <c r="D40" s="128"/>
      <c r="E40" s="310"/>
      <c r="F40" s="128">
        <f>SUM(F14:F37)</f>
        <v>0</v>
      </c>
      <c r="G40" s="3"/>
    </row>
    <row r="41" spans="1:7" ht="13.1" customHeight="1">
      <c r="E41" s="290"/>
    </row>
  </sheetData>
  <sheetProtection password="8D03" sheet="1" objects="1" scenarios="1" selectLockedCells="1"/>
  <mergeCells count="8">
    <mergeCell ref="B2:F2"/>
    <mergeCell ref="B11:F11"/>
    <mergeCell ref="B6:F6"/>
    <mergeCell ref="B7:F7"/>
    <mergeCell ref="B8:F8"/>
    <mergeCell ref="B9:F9"/>
    <mergeCell ref="B10:F10"/>
    <mergeCell ref="B4:F4"/>
  </mergeCells>
  <pageMargins left="0.68" right="0.19685" top="0.69" bottom="0.8" header="0.472441" footer="0.28999999999999998"/>
  <pageSetup orientation="portrait"/>
  <headerFooter>
    <oddFooter>&amp;C&amp;"Raleway Regular,Regular"&amp;9&amp;K00000005-2019 Fotohiša Pelikan - rekonstrukcija in sprememba namembnosti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opLeftCell="A7" zoomScale="85" zoomScaleNormal="85" workbookViewId="0">
      <selection activeCell="E13" sqref="E13"/>
    </sheetView>
  </sheetViews>
  <sheetFormatPr defaultColWidth="8.84375" defaultRowHeight="13.1" customHeight="1"/>
  <cols>
    <col min="1" max="1" width="8.84375" style="161" customWidth="1"/>
    <col min="2" max="2" width="38.61328125" style="161" customWidth="1"/>
    <col min="3" max="3" width="8.61328125" style="161" customWidth="1"/>
    <col min="4" max="4" width="9.84375" style="161" customWidth="1"/>
    <col min="5" max="5" width="8" style="161" customWidth="1"/>
    <col min="6" max="6" width="13" style="161" customWidth="1"/>
    <col min="7" max="7" width="2.84375" style="161" customWidth="1"/>
    <col min="8" max="8" width="3.3828125" style="161" customWidth="1"/>
    <col min="9" max="9" width="8.84375" style="161" customWidth="1"/>
    <col min="10" max="16384" width="8.84375" style="161"/>
  </cols>
  <sheetData>
    <row r="1" spans="1:8" ht="12.65" customHeight="1">
      <c r="A1" s="201"/>
      <c r="B1" s="244"/>
      <c r="C1" s="253"/>
      <c r="D1" s="203"/>
      <c r="E1" s="205"/>
      <c r="F1" s="179"/>
      <c r="G1" s="183"/>
      <c r="H1" s="183"/>
    </row>
    <row r="2" spans="1:8" ht="12.65" customHeight="1">
      <c r="A2" s="206" t="s">
        <v>73</v>
      </c>
      <c r="B2" s="198" t="s">
        <v>74</v>
      </c>
      <c r="C2" s="182"/>
      <c r="D2" s="179"/>
      <c r="E2" s="179"/>
      <c r="F2" s="179"/>
      <c r="G2" s="183"/>
      <c r="H2" s="183"/>
    </row>
    <row r="3" spans="1:8" ht="12.65" customHeight="1">
      <c r="A3" s="206"/>
      <c r="B3" s="198"/>
      <c r="C3" s="208"/>
      <c r="D3" s="209"/>
      <c r="E3" s="179"/>
      <c r="F3" s="179"/>
      <c r="G3" s="183"/>
      <c r="H3" s="183"/>
    </row>
    <row r="4" spans="1:8" ht="27" customHeight="1">
      <c r="A4" s="206" t="s">
        <v>471</v>
      </c>
      <c r="B4" s="198" t="s">
        <v>90</v>
      </c>
      <c r="C4" s="208"/>
      <c r="D4" s="209"/>
      <c r="E4" s="179"/>
      <c r="F4" s="179"/>
      <c r="G4" s="183"/>
      <c r="H4" s="183"/>
    </row>
    <row r="5" spans="1:8" ht="8.8000000000000007" customHeight="1">
      <c r="A5" s="210"/>
      <c r="B5" s="245"/>
      <c r="C5" s="208"/>
      <c r="D5" s="209"/>
      <c r="E5" s="179"/>
      <c r="F5" s="179"/>
      <c r="G5" s="183"/>
      <c r="H5" s="183"/>
    </row>
    <row r="6" spans="1:8" ht="67.099999999999994" customHeight="1">
      <c r="A6" s="210"/>
      <c r="B6" s="324" t="s">
        <v>541</v>
      </c>
      <c r="C6" s="371"/>
      <c r="D6" s="371"/>
      <c r="E6" s="371"/>
      <c r="F6" s="371"/>
      <c r="G6" s="183"/>
      <c r="H6" s="183"/>
    </row>
    <row r="7" spans="1:8" ht="49.4" customHeight="1">
      <c r="A7" s="210"/>
      <c r="B7" s="364" t="s">
        <v>472</v>
      </c>
      <c r="C7" s="366"/>
      <c r="D7" s="366"/>
      <c r="E7" s="366"/>
      <c r="F7" s="366"/>
      <c r="G7" s="183"/>
      <c r="H7" s="183"/>
    </row>
    <row r="8" spans="1:8" ht="33.75" customHeight="1">
      <c r="A8" s="210"/>
      <c r="B8" s="364" t="s">
        <v>473</v>
      </c>
      <c r="C8" s="366"/>
      <c r="D8" s="366"/>
      <c r="E8" s="366"/>
      <c r="F8" s="366"/>
      <c r="G8" s="183"/>
      <c r="H8" s="183"/>
    </row>
    <row r="9" spans="1:8" ht="54" customHeight="1">
      <c r="A9" s="210"/>
      <c r="B9" s="364" t="s">
        <v>474</v>
      </c>
      <c r="C9" s="366"/>
      <c r="D9" s="366"/>
      <c r="E9" s="366"/>
      <c r="F9" s="366"/>
      <c r="G9" s="183"/>
      <c r="H9" s="183"/>
    </row>
    <row r="10" spans="1:8" ht="39" customHeight="1">
      <c r="A10" s="210"/>
      <c r="B10" s="363"/>
      <c r="C10" s="325"/>
      <c r="D10" s="325"/>
      <c r="E10" s="325"/>
      <c r="F10" s="325"/>
      <c r="G10" s="183"/>
      <c r="H10" s="183"/>
    </row>
    <row r="11" spans="1:8" ht="15" customHeight="1">
      <c r="A11" s="211" t="s">
        <v>115</v>
      </c>
      <c r="B11" s="212" t="s">
        <v>116</v>
      </c>
      <c r="C11" s="257" t="s">
        <v>117</v>
      </c>
      <c r="D11" s="257" t="s">
        <v>118</v>
      </c>
      <c r="E11" s="257" t="s">
        <v>119</v>
      </c>
      <c r="F11" s="257" t="s">
        <v>120</v>
      </c>
      <c r="G11" s="183"/>
      <c r="H11" s="183"/>
    </row>
    <row r="12" spans="1:8" ht="15.9" customHeight="1">
      <c r="A12" s="254"/>
      <c r="B12" s="246"/>
      <c r="C12" s="208"/>
      <c r="D12" s="209"/>
      <c r="E12" s="179"/>
      <c r="F12" s="179"/>
      <c r="G12" s="183"/>
      <c r="H12" s="183"/>
    </row>
    <row r="13" spans="1:8" ht="77.599999999999994" customHeight="1">
      <c r="A13" s="199" t="s">
        <v>475</v>
      </c>
      <c r="B13" s="194" t="s">
        <v>476</v>
      </c>
      <c r="C13" s="215" t="s">
        <v>140</v>
      </c>
      <c r="D13" s="216">
        <v>100</v>
      </c>
      <c r="E13" s="315"/>
      <c r="F13" s="179">
        <f>E13*D13</f>
        <v>0</v>
      </c>
      <c r="G13" s="183"/>
      <c r="H13" s="183"/>
    </row>
    <row r="14" spans="1:8" ht="16.100000000000001" customHeight="1">
      <c r="A14" s="199"/>
      <c r="B14" s="255"/>
      <c r="C14" s="215"/>
      <c r="D14" s="216"/>
      <c r="E14" s="315"/>
      <c r="F14" s="179"/>
      <c r="G14" s="183"/>
      <c r="H14" s="183"/>
    </row>
    <row r="15" spans="1:8" ht="50.15" customHeight="1">
      <c r="A15" s="199" t="s">
        <v>477</v>
      </c>
      <c r="B15" s="194" t="s">
        <v>478</v>
      </c>
      <c r="C15" s="215" t="s">
        <v>242</v>
      </c>
      <c r="D15" s="216">
        <v>87</v>
      </c>
      <c r="E15" s="315"/>
      <c r="F15" s="179">
        <f>E15*D15</f>
        <v>0</v>
      </c>
      <c r="G15" s="183"/>
      <c r="H15" s="183"/>
    </row>
    <row r="16" spans="1:8" ht="16.100000000000001" customHeight="1">
      <c r="A16" s="199"/>
      <c r="B16" s="255"/>
      <c r="C16" s="215"/>
      <c r="D16" s="216"/>
      <c r="E16" s="315"/>
      <c r="F16" s="179"/>
      <c r="G16" s="183"/>
      <c r="H16" s="183"/>
    </row>
    <row r="17" spans="1:8" ht="103.75" customHeight="1">
      <c r="A17" s="199" t="s">
        <v>479</v>
      </c>
      <c r="B17" s="194" t="s">
        <v>480</v>
      </c>
      <c r="C17" s="215" t="s">
        <v>140</v>
      </c>
      <c r="D17" s="216">
        <v>672</v>
      </c>
      <c r="E17" s="315"/>
      <c r="F17" s="179">
        <f>E17*D17</f>
        <v>0</v>
      </c>
      <c r="G17" s="183"/>
      <c r="H17" s="183"/>
    </row>
    <row r="18" spans="1:8" ht="16.100000000000001" customHeight="1">
      <c r="A18" s="199"/>
      <c r="B18" s="218"/>
      <c r="C18" s="215"/>
      <c r="D18" s="216"/>
      <c r="E18" s="315"/>
      <c r="F18" s="179"/>
      <c r="G18" s="183"/>
      <c r="H18" s="183"/>
    </row>
    <row r="19" spans="1:8" ht="83.05" customHeight="1">
      <c r="A19" s="199" t="s">
        <v>481</v>
      </c>
      <c r="B19" s="194" t="s">
        <v>482</v>
      </c>
      <c r="C19" s="215" t="s">
        <v>140</v>
      </c>
      <c r="D19" s="216">
        <f>336.82+132</f>
        <v>468.82</v>
      </c>
      <c r="E19" s="315"/>
      <c r="F19" s="179">
        <f>E19*D19</f>
        <v>0</v>
      </c>
      <c r="G19" s="183"/>
      <c r="H19" s="183"/>
    </row>
    <row r="20" spans="1:8" ht="16.100000000000001" customHeight="1">
      <c r="A20" s="199"/>
      <c r="B20" s="255"/>
      <c r="C20" s="215"/>
      <c r="D20" s="216"/>
      <c r="E20" s="315"/>
      <c r="F20" s="179"/>
      <c r="G20" s="183"/>
      <c r="H20" s="183"/>
    </row>
    <row r="21" spans="1:8" ht="71.05" customHeight="1">
      <c r="A21" s="199" t="s">
        <v>483</v>
      </c>
      <c r="B21" s="194" t="s">
        <v>484</v>
      </c>
      <c r="C21" s="215" t="s">
        <v>140</v>
      </c>
      <c r="D21" s="216">
        <v>274.36</v>
      </c>
      <c r="E21" s="315"/>
      <c r="F21" s="179">
        <f>E21*D21</f>
        <v>0</v>
      </c>
      <c r="G21" s="183"/>
      <c r="H21" s="183"/>
    </row>
    <row r="22" spans="1:8" ht="15" customHeight="1">
      <c r="A22" s="199"/>
      <c r="B22" s="199"/>
      <c r="C22" s="249"/>
      <c r="D22" s="216"/>
      <c r="E22" s="321"/>
      <c r="F22" s="216"/>
      <c r="G22" s="183"/>
      <c r="H22" s="183"/>
    </row>
    <row r="23" spans="1:8" ht="15" customHeight="1">
      <c r="A23" s="206"/>
      <c r="B23" s="198" t="s">
        <v>485</v>
      </c>
      <c r="C23" s="243" t="s">
        <v>58</v>
      </c>
      <c r="D23" s="209"/>
      <c r="E23" s="315"/>
      <c r="F23" s="258">
        <f>SUM(F13:F21)</f>
        <v>0</v>
      </c>
      <c r="G23" s="183"/>
      <c r="H23" s="183"/>
    </row>
    <row r="24" spans="1:8" ht="13.1" customHeight="1">
      <c r="E24" s="290"/>
    </row>
  </sheetData>
  <sheetProtection password="8D03" sheet="1" objects="1" scenarios="1" selectLockedCells="1"/>
  <mergeCells count="5">
    <mergeCell ref="B10:F10"/>
    <mergeCell ref="B6:F6"/>
    <mergeCell ref="B7:F7"/>
    <mergeCell ref="B9:F9"/>
    <mergeCell ref="B8:F8"/>
  </mergeCells>
  <pageMargins left="0.73" right="0.19685" top="0.98425200000000002" bottom="0.83" header="0.472441" footer="0.43307099999999998"/>
  <pageSetup orientation="portrait"/>
  <headerFooter>
    <oddFooter>&amp;C&amp;"Raleway Regular,Regular"&amp;9&amp;K00000005-2019 Fotohiša Pelikan - rekonstrukcija in sprememba namembnosti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opLeftCell="A13" zoomScale="115" zoomScaleNormal="115" workbookViewId="0">
      <selection activeCell="E11" sqref="E11"/>
    </sheetView>
  </sheetViews>
  <sheetFormatPr defaultColWidth="8.84375" defaultRowHeight="13.1" customHeight="1"/>
  <cols>
    <col min="1" max="1" width="9.3828125" style="162" customWidth="1"/>
    <col min="2" max="2" width="38.61328125" style="162" customWidth="1"/>
    <col min="3" max="3" width="5.84375" style="162" customWidth="1"/>
    <col min="4" max="4" width="9.84375" style="162" customWidth="1"/>
    <col min="5" max="5" width="8" style="162" customWidth="1"/>
    <col min="6" max="6" width="13.3828125" style="162" customWidth="1"/>
    <col min="7" max="7" width="2.23046875" style="162" customWidth="1"/>
    <col min="8" max="8" width="8.84375" style="162" customWidth="1"/>
    <col min="9" max="16384" width="8.84375" style="162"/>
  </cols>
  <sheetData>
    <row r="1" spans="1:7" ht="12.65" customHeight="1">
      <c r="A1" s="163"/>
      <c r="B1" s="164"/>
      <c r="C1" s="146"/>
      <c r="D1" s="164"/>
      <c r="E1" s="165"/>
      <c r="F1" s="138"/>
      <c r="G1" s="3"/>
    </row>
    <row r="2" spans="1:7" ht="12.65" customHeight="1">
      <c r="A2" s="150" t="s">
        <v>73</v>
      </c>
      <c r="B2" s="151" t="s">
        <v>74</v>
      </c>
      <c r="C2" s="138"/>
      <c r="D2" s="138"/>
      <c r="E2" s="138"/>
      <c r="F2" s="138"/>
      <c r="G2" s="3"/>
    </row>
    <row r="3" spans="1:7" ht="12.65" customHeight="1">
      <c r="A3" s="150"/>
      <c r="B3" s="166"/>
      <c r="C3" s="143"/>
      <c r="D3" s="128"/>
      <c r="E3" s="138"/>
      <c r="F3" s="138"/>
      <c r="G3" s="3"/>
    </row>
    <row r="4" spans="1:7" ht="27" customHeight="1">
      <c r="A4" s="150" t="s">
        <v>486</v>
      </c>
      <c r="B4" s="368" t="s">
        <v>487</v>
      </c>
      <c r="C4" s="372"/>
      <c r="D4" s="372"/>
      <c r="E4" s="372"/>
      <c r="F4" s="372"/>
      <c r="G4" s="3"/>
    </row>
    <row r="5" spans="1:7" ht="15" customHeight="1">
      <c r="A5" s="126"/>
      <c r="B5" s="166"/>
      <c r="C5" s="143"/>
      <c r="D5" s="128"/>
      <c r="E5" s="138"/>
      <c r="F5" s="138"/>
      <c r="G5" s="3"/>
    </row>
    <row r="6" spans="1:7" ht="39" customHeight="1">
      <c r="A6" s="126"/>
      <c r="B6" s="370" t="s">
        <v>346</v>
      </c>
      <c r="C6" s="372"/>
      <c r="D6" s="372"/>
      <c r="E6" s="372"/>
      <c r="F6" s="372"/>
      <c r="G6" s="3"/>
    </row>
    <row r="7" spans="1:7" ht="41.5" customHeight="1">
      <c r="A7" s="126"/>
      <c r="B7" s="370" t="s">
        <v>347</v>
      </c>
      <c r="C7" s="372"/>
      <c r="D7" s="372"/>
      <c r="E7" s="372"/>
      <c r="F7" s="372"/>
      <c r="G7" s="3"/>
    </row>
    <row r="8" spans="1:7" ht="39" customHeight="1">
      <c r="A8" s="126"/>
      <c r="B8" s="362" t="s">
        <v>333</v>
      </c>
      <c r="C8" s="372"/>
      <c r="D8" s="372"/>
      <c r="E8" s="372"/>
      <c r="F8" s="372"/>
      <c r="G8" s="3"/>
    </row>
    <row r="9" spans="1:7" ht="15" customHeight="1">
      <c r="A9" s="152" t="s">
        <v>115</v>
      </c>
      <c r="B9" s="153" t="s">
        <v>116</v>
      </c>
      <c r="C9" s="167" t="s">
        <v>117</v>
      </c>
      <c r="D9" s="167" t="s">
        <v>118</v>
      </c>
      <c r="E9" s="167" t="s">
        <v>119</v>
      </c>
      <c r="F9" s="167" t="s">
        <v>120</v>
      </c>
      <c r="G9" s="3"/>
    </row>
    <row r="10" spans="1:7" ht="16.100000000000001" customHeight="1">
      <c r="A10" s="155"/>
      <c r="B10" s="168"/>
      <c r="C10" s="139"/>
      <c r="D10" s="129"/>
      <c r="E10" s="138"/>
      <c r="F10" s="138"/>
      <c r="G10" s="3"/>
    </row>
    <row r="11" spans="1:7" ht="28.95" customHeight="1">
      <c r="A11" s="130" t="s">
        <v>488</v>
      </c>
      <c r="B11" s="131" t="s">
        <v>349</v>
      </c>
      <c r="C11" s="137" t="s">
        <v>140</v>
      </c>
      <c r="D11" s="129">
        <v>274.36</v>
      </c>
      <c r="E11" s="313"/>
      <c r="F11" s="138">
        <f>E11*D11</f>
        <v>0</v>
      </c>
      <c r="G11" s="3"/>
    </row>
    <row r="12" spans="1:7" ht="118.3" customHeight="1">
      <c r="A12" s="130"/>
      <c r="B12" s="142" t="s">
        <v>489</v>
      </c>
      <c r="C12" s="139"/>
      <c r="D12" s="129"/>
      <c r="E12" s="313"/>
      <c r="F12" s="138"/>
      <c r="G12" s="3"/>
    </row>
    <row r="13" spans="1:7" ht="16.100000000000001" customHeight="1">
      <c r="A13" s="130"/>
      <c r="B13" s="169"/>
      <c r="C13" s="139"/>
      <c r="D13" s="129"/>
      <c r="E13" s="313"/>
      <c r="F13" s="138"/>
      <c r="G13" s="3"/>
    </row>
    <row r="14" spans="1:7" ht="26.8" customHeight="1">
      <c r="A14" s="130" t="s">
        <v>490</v>
      </c>
      <c r="B14" s="131" t="s">
        <v>349</v>
      </c>
      <c r="C14" s="137" t="s">
        <v>140</v>
      </c>
      <c r="D14" s="129">
        <v>6.8</v>
      </c>
      <c r="E14" s="313"/>
      <c r="F14" s="138">
        <f>E14*D14</f>
        <v>0</v>
      </c>
      <c r="G14" s="3"/>
    </row>
    <row r="15" spans="1:7" ht="124.1" customHeight="1">
      <c r="A15" s="130"/>
      <c r="B15" s="142" t="s">
        <v>491</v>
      </c>
      <c r="C15" s="139"/>
      <c r="D15" s="129"/>
      <c r="E15" s="313"/>
      <c r="F15" s="138"/>
      <c r="G15" s="3"/>
    </row>
    <row r="16" spans="1:7" ht="15" customHeight="1">
      <c r="A16" s="130"/>
      <c r="B16" s="159"/>
      <c r="C16" s="159"/>
      <c r="D16" s="159"/>
      <c r="E16" s="320"/>
      <c r="F16" s="159"/>
      <c r="G16" s="3"/>
    </row>
    <row r="17" spans="1:7" ht="28.95" customHeight="1">
      <c r="A17" s="130" t="s">
        <v>492</v>
      </c>
      <c r="B17" s="131" t="s">
        <v>349</v>
      </c>
      <c r="C17" s="137" t="s">
        <v>140</v>
      </c>
      <c r="D17" s="129">
        <v>9</v>
      </c>
      <c r="E17" s="313"/>
      <c r="F17" s="138">
        <f>E17*D17</f>
        <v>0</v>
      </c>
      <c r="G17" s="3"/>
    </row>
    <row r="18" spans="1:7" ht="104.8" customHeight="1">
      <c r="A18" s="130"/>
      <c r="B18" s="142" t="s">
        <v>493</v>
      </c>
      <c r="C18" s="159"/>
      <c r="D18" s="159"/>
      <c r="E18" s="320"/>
      <c r="F18" s="159"/>
      <c r="G18" s="3"/>
    </row>
    <row r="19" spans="1:7" ht="15" customHeight="1">
      <c r="A19" s="130"/>
      <c r="B19" s="159"/>
      <c r="C19" s="159"/>
      <c r="D19" s="159"/>
      <c r="E19" s="320"/>
      <c r="F19" s="159"/>
      <c r="G19" s="3"/>
    </row>
    <row r="20" spans="1:7" ht="28.95" customHeight="1">
      <c r="A20" s="130" t="s">
        <v>494</v>
      </c>
      <c r="B20" s="131" t="s">
        <v>349</v>
      </c>
      <c r="C20" s="137" t="s">
        <v>140</v>
      </c>
      <c r="D20" s="129">
        <v>27.17</v>
      </c>
      <c r="E20" s="313"/>
      <c r="F20" s="138">
        <f>E20*D20</f>
        <v>0</v>
      </c>
      <c r="G20" s="3"/>
    </row>
    <row r="21" spans="1:7" ht="118" customHeight="1">
      <c r="A21" s="130"/>
      <c r="B21" s="142" t="s">
        <v>495</v>
      </c>
      <c r="C21" s="159"/>
      <c r="D21" s="159"/>
      <c r="E21" s="320"/>
      <c r="F21" s="159"/>
      <c r="G21" s="3"/>
    </row>
    <row r="22" spans="1:7" ht="15" customHeight="1">
      <c r="A22" s="65"/>
      <c r="B22" s="159"/>
      <c r="C22" s="159"/>
      <c r="D22" s="159"/>
      <c r="E22" s="320"/>
      <c r="F22" s="159"/>
      <c r="G22" s="3"/>
    </row>
    <row r="23" spans="1:7" ht="15" customHeight="1">
      <c r="A23" s="59"/>
      <c r="B23" s="151" t="s">
        <v>496</v>
      </c>
      <c r="C23" s="160" t="s">
        <v>58</v>
      </c>
      <c r="D23" s="128"/>
      <c r="E23" s="313"/>
      <c r="F23" s="138">
        <f>SUM(F10:F21)</f>
        <v>0</v>
      </c>
      <c r="G23" s="3"/>
    </row>
  </sheetData>
  <sheetProtection password="8D03" sheet="1" objects="1" scenarios="1" selectLockedCells="1"/>
  <mergeCells count="4">
    <mergeCell ref="B8:F8"/>
    <mergeCell ref="B6:F6"/>
    <mergeCell ref="B7:F7"/>
    <mergeCell ref="B4:F4"/>
  </mergeCells>
  <pageMargins left="0.75" right="0.19685" top="0.82" bottom="0.69" header="0.472441" footer="0.33"/>
  <pageSetup orientation="portrait"/>
  <headerFooter>
    <oddFooter>&amp;C&amp;"Raleway Regular,Regular"&amp;9&amp;K00000005-2019 Fotohiša Pelikan - rekonstrukcija in sprememba namembnosti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70" zoomScaleNormal="70" workbookViewId="0">
      <selection activeCell="L153" sqref="L153"/>
    </sheetView>
  </sheetViews>
  <sheetFormatPr defaultColWidth="8.84375" defaultRowHeight="12" customHeight="1"/>
  <cols>
    <col min="1" max="1" width="5.3828125" style="11" customWidth="1"/>
    <col min="2" max="2" width="33.3828125" style="11" customWidth="1"/>
    <col min="3" max="3" width="7.61328125" style="11" customWidth="1"/>
    <col min="4" max="4" width="9.84375" style="11" customWidth="1"/>
    <col min="5" max="5" width="10.84375" style="11" customWidth="1"/>
    <col min="6" max="6" width="19" style="11" customWidth="1"/>
    <col min="7" max="7" width="3" style="11" customWidth="1"/>
    <col min="8" max="8" width="8.84375" style="11" customWidth="1"/>
    <col min="9" max="16384" width="8.84375" style="11"/>
  </cols>
  <sheetData>
    <row r="1" spans="1:7" ht="15" customHeight="1">
      <c r="A1" s="12"/>
      <c r="B1" s="13"/>
      <c r="C1" s="14"/>
      <c r="D1" s="14"/>
      <c r="E1" s="14"/>
      <c r="F1" s="15"/>
      <c r="G1" s="16"/>
    </row>
    <row r="2" spans="1:7" ht="31.1" customHeight="1">
      <c r="A2" s="12"/>
      <c r="B2" s="335" t="s">
        <v>27</v>
      </c>
      <c r="C2" s="331"/>
      <c r="D2" s="331"/>
      <c r="E2" s="17"/>
      <c r="F2" s="15"/>
      <c r="G2" s="16"/>
    </row>
    <row r="3" spans="1:7" ht="59.25" customHeight="1">
      <c r="A3" s="12"/>
      <c r="B3" s="332" t="s">
        <v>28</v>
      </c>
      <c r="C3" s="333"/>
      <c r="D3" s="333"/>
      <c r="E3" s="333"/>
      <c r="F3" s="333"/>
      <c r="G3" s="18"/>
    </row>
    <row r="4" spans="1:7" ht="50.6" customHeight="1">
      <c r="A4" s="12"/>
      <c r="B4" s="332" t="s">
        <v>29</v>
      </c>
      <c r="C4" s="333"/>
      <c r="D4" s="333"/>
      <c r="E4" s="333"/>
      <c r="F4" s="333"/>
      <c r="G4" s="18"/>
    </row>
    <row r="5" spans="1:7" ht="9" customHeight="1">
      <c r="A5" s="12"/>
      <c r="B5" s="17"/>
      <c r="C5" s="17"/>
      <c r="D5" s="17"/>
      <c r="E5" s="17"/>
      <c r="F5" s="17"/>
      <c r="G5" s="19"/>
    </row>
    <row r="6" spans="1:7" ht="31.65" customHeight="1">
      <c r="A6" s="12"/>
      <c r="B6" s="332" t="s">
        <v>30</v>
      </c>
      <c r="C6" s="333"/>
      <c r="D6" s="333"/>
      <c r="E6" s="333"/>
      <c r="F6" s="333"/>
      <c r="G6" s="18"/>
    </row>
    <row r="7" spans="1:7" ht="41.25" customHeight="1">
      <c r="A7" s="12"/>
      <c r="B7" s="332" t="s">
        <v>31</v>
      </c>
      <c r="C7" s="333"/>
      <c r="D7" s="333"/>
      <c r="E7" s="333"/>
      <c r="F7" s="333"/>
      <c r="G7" s="18"/>
    </row>
    <row r="8" spans="1:7" ht="42.15" customHeight="1">
      <c r="A8" s="12"/>
      <c r="B8" s="332" t="s">
        <v>32</v>
      </c>
      <c r="C8" s="333"/>
      <c r="D8" s="333"/>
      <c r="E8" s="333"/>
      <c r="F8" s="333"/>
      <c r="G8" s="18"/>
    </row>
    <row r="9" spans="1:7" ht="25.1" customHeight="1">
      <c r="A9" s="12"/>
      <c r="B9" s="332" t="s">
        <v>33</v>
      </c>
      <c r="C9" s="331"/>
      <c r="D9" s="331"/>
      <c r="E9" s="331"/>
      <c r="F9" s="331"/>
      <c r="G9" s="18"/>
    </row>
    <row r="10" spans="1:7" ht="16.100000000000001" customHeight="1">
      <c r="A10" s="12"/>
      <c r="B10" s="330"/>
      <c r="C10" s="331"/>
      <c r="D10" s="331"/>
      <c r="E10" s="331"/>
      <c r="F10" s="331"/>
      <c r="G10" s="18"/>
    </row>
    <row r="11" spans="1:7" ht="36" customHeight="1">
      <c r="A11" s="12"/>
      <c r="B11" s="332" t="s">
        <v>34</v>
      </c>
      <c r="C11" s="331"/>
      <c r="D11" s="331"/>
      <c r="E11" s="331"/>
      <c r="F11" s="331"/>
      <c r="G11" s="18"/>
    </row>
    <row r="12" spans="1:7" ht="51.65" customHeight="1">
      <c r="A12" s="12"/>
      <c r="B12" s="332" t="s">
        <v>35</v>
      </c>
      <c r="C12" s="331"/>
      <c r="D12" s="331"/>
      <c r="E12" s="331"/>
      <c r="F12" s="331"/>
      <c r="G12" s="18"/>
    </row>
    <row r="13" spans="1:7" ht="80.8" customHeight="1">
      <c r="A13" s="12"/>
      <c r="B13" s="332" t="s">
        <v>36</v>
      </c>
      <c r="C13" s="331"/>
      <c r="D13" s="331"/>
      <c r="E13" s="331"/>
      <c r="F13" s="331"/>
      <c r="G13" s="18"/>
    </row>
    <row r="14" spans="1:7" ht="62.8" customHeight="1">
      <c r="A14" s="12"/>
      <c r="B14" s="332" t="s">
        <v>37</v>
      </c>
      <c r="C14" s="331"/>
      <c r="D14" s="331"/>
      <c r="E14" s="331"/>
      <c r="F14" s="331"/>
      <c r="G14" s="18"/>
    </row>
    <row r="15" spans="1:7" ht="69" customHeight="1">
      <c r="A15" s="12"/>
      <c r="B15" s="332" t="s">
        <v>38</v>
      </c>
      <c r="C15" s="331"/>
      <c r="D15" s="331"/>
      <c r="E15" s="331"/>
      <c r="F15" s="331"/>
      <c r="G15" s="18"/>
    </row>
    <row r="16" spans="1:7" ht="47.7" customHeight="1">
      <c r="A16" s="12"/>
      <c r="B16" s="332" t="s">
        <v>39</v>
      </c>
      <c r="C16" s="331"/>
      <c r="D16" s="331"/>
      <c r="E16" s="331"/>
      <c r="F16" s="331"/>
      <c r="G16" s="18"/>
    </row>
    <row r="17" spans="1:7" ht="59.9" customHeight="1">
      <c r="A17" s="12"/>
      <c r="B17" s="332" t="s">
        <v>40</v>
      </c>
      <c r="C17" s="331"/>
      <c r="D17" s="331"/>
      <c r="E17" s="331"/>
      <c r="F17" s="331"/>
      <c r="G17" s="18"/>
    </row>
    <row r="18" spans="1:7" ht="16.100000000000001" customHeight="1">
      <c r="A18" s="12"/>
      <c r="B18" s="332" t="s">
        <v>41</v>
      </c>
      <c r="C18" s="331"/>
      <c r="D18" s="331"/>
      <c r="E18" s="331"/>
      <c r="F18" s="331"/>
      <c r="G18" s="18"/>
    </row>
    <row r="19" spans="1:7" ht="58.1" customHeight="1">
      <c r="A19" s="12"/>
      <c r="B19" s="332" t="s">
        <v>42</v>
      </c>
      <c r="C19" s="331"/>
      <c r="D19" s="331"/>
      <c r="E19" s="331"/>
      <c r="F19" s="331"/>
      <c r="G19" s="18"/>
    </row>
    <row r="20" spans="1:7" ht="25.1" customHeight="1">
      <c r="A20" s="12"/>
      <c r="B20" s="332" t="s">
        <v>43</v>
      </c>
      <c r="C20" s="331"/>
      <c r="D20" s="331"/>
      <c r="E20" s="331"/>
      <c r="F20" s="331"/>
      <c r="G20" s="18"/>
    </row>
    <row r="21" spans="1:7" ht="16.100000000000001" customHeight="1">
      <c r="A21" s="12"/>
      <c r="B21" s="332" t="s">
        <v>44</v>
      </c>
      <c r="C21" s="331"/>
      <c r="D21" s="331"/>
      <c r="E21" s="331"/>
      <c r="F21" s="331"/>
      <c r="G21" s="18"/>
    </row>
    <row r="22" spans="1:7" ht="31.2" customHeight="1">
      <c r="A22" s="12"/>
      <c r="B22" s="332" t="s">
        <v>45</v>
      </c>
      <c r="C22" s="331"/>
      <c r="D22" s="331"/>
      <c r="E22" s="331"/>
      <c r="F22" s="331"/>
      <c r="G22" s="18"/>
    </row>
    <row r="23" spans="1:7" ht="69" customHeight="1">
      <c r="A23" s="12"/>
      <c r="B23" s="332" t="s">
        <v>46</v>
      </c>
      <c r="C23" s="331"/>
      <c r="D23" s="331"/>
      <c r="E23" s="331"/>
      <c r="F23" s="331"/>
      <c r="G23" s="18"/>
    </row>
    <row r="24" spans="1:7" ht="46.95" customHeight="1">
      <c r="A24" s="12"/>
      <c r="B24" s="332" t="s">
        <v>47</v>
      </c>
      <c r="C24" s="331"/>
      <c r="D24" s="331"/>
      <c r="E24" s="331"/>
      <c r="F24" s="331"/>
      <c r="G24" s="18"/>
    </row>
    <row r="25" spans="1:7" ht="32.9" customHeight="1">
      <c r="A25" s="12"/>
      <c r="B25" s="332" t="s">
        <v>48</v>
      </c>
      <c r="C25" s="331"/>
      <c r="D25" s="331"/>
      <c r="E25" s="331"/>
      <c r="F25" s="331"/>
      <c r="G25" s="18"/>
    </row>
    <row r="26" spans="1:7" ht="36" customHeight="1">
      <c r="A26" s="12"/>
      <c r="B26" s="332" t="s">
        <v>49</v>
      </c>
      <c r="C26" s="331"/>
      <c r="D26" s="331"/>
      <c r="E26" s="331"/>
      <c r="F26" s="331"/>
      <c r="G26" s="18"/>
    </row>
    <row r="27" spans="1:7" ht="16.100000000000001" customHeight="1">
      <c r="A27" s="12"/>
      <c r="B27" s="332" t="s">
        <v>50</v>
      </c>
      <c r="C27" s="331"/>
      <c r="D27" s="331"/>
      <c r="E27" s="331"/>
      <c r="F27" s="331"/>
      <c r="G27" s="18"/>
    </row>
    <row r="28" spans="1:7" s="174" customFormat="1" ht="35.6" customHeight="1">
      <c r="A28" s="12"/>
      <c r="B28" s="334" t="s">
        <v>526</v>
      </c>
      <c r="C28" s="331"/>
      <c r="D28" s="331"/>
      <c r="E28" s="331"/>
      <c r="F28" s="331"/>
      <c r="G28" s="18"/>
    </row>
    <row r="29" spans="1:7" ht="30.45" customHeight="1">
      <c r="A29" s="12"/>
      <c r="B29" s="13"/>
      <c r="C29" s="20"/>
      <c r="D29" s="13"/>
      <c r="E29" s="21"/>
      <c r="F29" s="15"/>
      <c r="G29" s="16"/>
    </row>
    <row r="30" spans="1:7" ht="15" customHeight="1">
      <c r="A30" s="12"/>
      <c r="B30" s="330"/>
      <c r="C30" s="331"/>
      <c r="D30" s="331"/>
      <c r="E30" s="331"/>
      <c r="F30" s="331"/>
      <c r="G30" s="18"/>
    </row>
    <row r="31" spans="1:7" ht="15" customHeight="1">
      <c r="A31" s="22"/>
      <c r="B31" s="23"/>
      <c r="C31" s="24"/>
      <c r="D31" s="23"/>
      <c r="E31" s="25"/>
      <c r="F31" s="26"/>
      <c r="G31" s="16"/>
    </row>
    <row r="32" spans="1:7" ht="15" customHeight="1">
      <c r="A32" s="22"/>
      <c r="B32" s="23"/>
      <c r="C32" s="24"/>
      <c r="D32" s="23"/>
      <c r="E32" s="25"/>
      <c r="F32" s="26"/>
      <c r="G32" s="16"/>
    </row>
  </sheetData>
  <sheetProtection password="8D03" sheet="1" objects="1" scenarios="1" selectLockedCells="1"/>
  <mergeCells count="27">
    <mergeCell ref="B2:D2"/>
    <mergeCell ref="B9:F9"/>
    <mergeCell ref="B10:F10"/>
    <mergeCell ref="B11:F11"/>
    <mergeCell ref="B23:F23"/>
    <mergeCell ref="B12:F12"/>
    <mergeCell ref="B3:F3"/>
    <mergeCell ref="B4:F4"/>
    <mergeCell ref="B16:F16"/>
    <mergeCell ref="B17:F17"/>
    <mergeCell ref="B19:F19"/>
    <mergeCell ref="B30:F30"/>
    <mergeCell ref="B7:F7"/>
    <mergeCell ref="B6:F6"/>
    <mergeCell ref="B8:F8"/>
    <mergeCell ref="B13:F13"/>
    <mergeCell ref="B14:F14"/>
    <mergeCell ref="B18:F18"/>
    <mergeCell ref="B26:F26"/>
    <mergeCell ref="B27:F27"/>
    <mergeCell ref="B24:F24"/>
    <mergeCell ref="B25:F25"/>
    <mergeCell ref="B28:F28"/>
    <mergeCell ref="B20:F20"/>
    <mergeCell ref="B21:F21"/>
    <mergeCell ref="B22:F22"/>
    <mergeCell ref="B15:F15"/>
  </mergeCells>
  <pageMargins left="0.65" right="0.7" top="0.78" bottom="0.56999999999999995" header="0.23622000000000001" footer="0.23622000000000001"/>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70" zoomScaleNormal="70" workbookViewId="0">
      <selection activeCell="E10" sqref="E10"/>
    </sheetView>
  </sheetViews>
  <sheetFormatPr defaultColWidth="8.84375" defaultRowHeight="13.1" customHeight="1"/>
  <cols>
    <col min="1" max="1" width="9.23046875" style="170" customWidth="1"/>
    <col min="2" max="2" width="38.61328125" style="170" customWidth="1"/>
    <col min="3" max="3" width="5.84375" style="170" customWidth="1"/>
    <col min="4" max="4" width="7.23046875" style="170" customWidth="1"/>
    <col min="5" max="5" width="11" style="170" customWidth="1"/>
    <col min="6" max="6" width="14.3828125" style="170" customWidth="1"/>
    <col min="7" max="7" width="2.84375" style="170" customWidth="1"/>
    <col min="8" max="8" width="8.84375" style="170" customWidth="1"/>
    <col min="9" max="16384" width="8.84375" style="170"/>
  </cols>
  <sheetData>
    <row r="1" spans="1:7" ht="12.65" customHeight="1">
      <c r="A1" s="67"/>
      <c r="B1" s="71"/>
      <c r="C1" s="107"/>
      <c r="D1" s="72"/>
      <c r="E1" s="73"/>
      <c r="F1" s="37"/>
      <c r="G1" s="3"/>
    </row>
    <row r="2" spans="1:7" ht="12.65" customHeight="1">
      <c r="A2" s="150" t="s">
        <v>73</v>
      </c>
      <c r="B2" s="151" t="s">
        <v>74</v>
      </c>
      <c r="C2" s="171"/>
      <c r="D2" s="138"/>
      <c r="E2" s="138"/>
      <c r="F2" s="138"/>
      <c r="G2" s="3"/>
    </row>
    <row r="3" spans="1:7" ht="12.65" customHeight="1">
      <c r="A3" s="150"/>
      <c r="B3" s="151"/>
      <c r="C3" s="143"/>
      <c r="D3" s="128"/>
      <c r="E3" s="138"/>
      <c r="F3" s="138"/>
      <c r="G3" s="3"/>
    </row>
    <row r="4" spans="1:7" ht="27" customHeight="1">
      <c r="A4" s="150" t="s">
        <v>497</v>
      </c>
      <c r="B4" s="151" t="s">
        <v>498</v>
      </c>
      <c r="C4" s="143"/>
      <c r="D4" s="128"/>
      <c r="E4" s="138"/>
      <c r="F4" s="138"/>
      <c r="G4" s="3"/>
    </row>
    <row r="5" spans="1:7" ht="15" customHeight="1">
      <c r="A5" s="126"/>
      <c r="B5" s="127"/>
      <c r="C5" s="143"/>
      <c r="D5" s="128"/>
      <c r="E5" s="138"/>
      <c r="F5" s="138"/>
      <c r="G5" s="3"/>
    </row>
    <row r="6" spans="1:7" ht="41.05" customHeight="1">
      <c r="A6" s="126"/>
      <c r="B6" s="370" t="s">
        <v>346</v>
      </c>
      <c r="C6" s="337"/>
      <c r="D6" s="337"/>
      <c r="E6" s="337"/>
      <c r="F6" s="337"/>
      <c r="G6" s="3"/>
    </row>
    <row r="7" spans="1:7" ht="15.35" customHeight="1">
      <c r="A7" s="126"/>
      <c r="B7" s="369"/>
      <c r="C7" s="337"/>
      <c r="D7" s="337"/>
      <c r="E7" s="337"/>
      <c r="F7" s="337"/>
      <c r="G7" s="3"/>
    </row>
    <row r="8" spans="1:7" ht="15" customHeight="1">
      <c r="A8" s="152" t="s">
        <v>115</v>
      </c>
      <c r="B8" s="153" t="s">
        <v>116</v>
      </c>
      <c r="C8" s="167" t="s">
        <v>117</v>
      </c>
      <c r="D8" s="167" t="s">
        <v>118</v>
      </c>
      <c r="E8" s="167" t="s">
        <v>119</v>
      </c>
      <c r="F8" s="167" t="s">
        <v>120</v>
      </c>
      <c r="G8" s="3"/>
    </row>
    <row r="9" spans="1:7" ht="28.85" customHeight="1">
      <c r="A9" s="130" t="s">
        <v>499</v>
      </c>
      <c r="B9" s="131" t="s">
        <v>349</v>
      </c>
      <c r="C9" s="143"/>
      <c r="D9" s="128"/>
      <c r="E9" s="313"/>
      <c r="F9" s="138"/>
      <c r="G9" s="3"/>
    </row>
    <row r="10" spans="1:7" ht="16.100000000000001" customHeight="1">
      <c r="A10" s="130"/>
      <c r="B10" s="141" t="s">
        <v>500</v>
      </c>
      <c r="C10" s="137" t="s">
        <v>143</v>
      </c>
      <c r="D10" s="129">
        <v>1</v>
      </c>
      <c r="E10" s="313"/>
      <c r="F10" s="138">
        <f>E10*D10</f>
        <v>0</v>
      </c>
      <c r="G10" s="3"/>
    </row>
    <row r="11" spans="1:7" ht="16.100000000000001" customHeight="1">
      <c r="A11" s="130"/>
      <c r="B11" s="172" t="s">
        <v>501</v>
      </c>
      <c r="C11" s="137"/>
      <c r="D11" s="129"/>
      <c r="E11" s="313"/>
      <c r="F11" s="138"/>
      <c r="G11" s="3"/>
    </row>
    <row r="12" spans="1:7" ht="16.100000000000001" customHeight="1">
      <c r="A12" s="130"/>
      <c r="B12" s="172" t="s">
        <v>502</v>
      </c>
      <c r="C12" s="137"/>
      <c r="D12" s="129"/>
      <c r="E12" s="313"/>
      <c r="F12" s="138"/>
      <c r="G12" s="3"/>
    </row>
    <row r="13" spans="1:7" ht="16.100000000000001" customHeight="1">
      <c r="A13" s="130"/>
      <c r="B13" s="172" t="s">
        <v>503</v>
      </c>
      <c r="C13" s="137"/>
      <c r="D13" s="129"/>
      <c r="E13" s="313"/>
      <c r="F13" s="138"/>
      <c r="G13" s="3"/>
    </row>
    <row r="14" spans="1:7" ht="16.100000000000001" customHeight="1">
      <c r="A14" s="155"/>
      <c r="B14" s="172" t="s">
        <v>504</v>
      </c>
      <c r="C14" s="143"/>
      <c r="D14" s="128"/>
      <c r="E14" s="313"/>
      <c r="F14" s="138"/>
      <c r="G14" s="3"/>
    </row>
    <row r="15" spans="1:7" ht="54" customHeight="1">
      <c r="A15" s="130"/>
      <c r="B15" s="172" t="s">
        <v>505</v>
      </c>
      <c r="C15" s="137"/>
      <c r="D15" s="129"/>
      <c r="E15" s="313"/>
      <c r="F15" s="138"/>
      <c r="G15" s="3"/>
    </row>
    <row r="16" spans="1:7" ht="16.100000000000001" customHeight="1">
      <c r="A16" s="130"/>
      <c r="B16" s="172" t="s">
        <v>506</v>
      </c>
      <c r="C16" s="137"/>
      <c r="D16" s="129"/>
      <c r="E16" s="313"/>
      <c r="F16" s="138"/>
      <c r="G16" s="3"/>
    </row>
    <row r="17" spans="1:7" ht="16.100000000000001" customHeight="1">
      <c r="A17" s="130"/>
      <c r="B17" s="172" t="s">
        <v>507</v>
      </c>
      <c r="C17" s="137"/>
      <c r="D17" s="129"/>
      <c r="E17" s="313"/>
      <c r="F17" s="138"/>
      <c r="G17" s="3"/>
    </row>
    <row r="18" spans="1:7" ht="16.100000000000001" customHeight="1">
      <c r="A18" s="130"/>
      <c r="B18" s="172" t="s">
        <v>508</v>
      </c>
      <c r="C18" s="137"/>
      <c r="D18" s="129"/>
      <c r="E18" s="313"/>
      <c r="F18" s="138"/>
      <c r="G18" s="3"/>
    </row>
    <row r="19" spans="1:7" ht="36" customHeight="1">
      <c r="A19" s="155"/>
      <c r="B19" s="172" t="s">
        <v>509</v>
      </c>
      <c r="C19" s="143"/>
      <c r="D19" s="128"/>
      <c r="E19" s="313"/>
      <c r="F19" s="138"/>
      <c r="G19" s="3"/>
    </row>
    <row r="20" spans="1:7" ht="36" customHeight="1">
      <c r="A20" s="130"/>
      <c r="B20" s="172" t="s">
        <v>510</v>
      </c>
      <c r="C20" s="137"/>
      <c r="D20" s="129"/>
      <c r="E20" s="313"/>
      <c r="F20" s="138"/>
      <c r="G20" s="3"/>
    </row>
    <row r="21" spans="1:7" ht="25.1" customHeight="1">
      <c r="A21" s="130"/>
      <c r="B21" s="172" t="s">
        <v>511</v>
      </c>
      <c r="C21" s="137"/>
      <c r="D21" s="129"/>
      <c r="E21" s="313"/>
      <c r="F21" s="138"/>
      <c r="G21" s="3"/>
    </row>
    <row r="22" spans="1:7" ht="102" customHeight="1">
      <c r="A22" s="130"/>
      <c r="B22" s="172" t="s">
        <v>512</v>
      </c>
      <c r="C22" s="137"/>
      <c r="D22" s="129"/>
      <c r="E22" s="313"/>
      <c r="F22" s="138"/>
      <c r="G22" s="3"/>
    </row>
    <row r="23" spans="1:7" ht="16.100000000000001" customHeight="1">
      <c r="A23" s="130"/>
      <c r="B23" s="172" t="s">
        <v>513</v>
      </c>
      <c r="C23" s="130"/>
      <c r="D23" s="159"/>
      <c r="E23" s="320"/>
      <c r="F23" s="159"/>
      <c r="G23" s="3"/>
    </row>
    <row r="24" spans="1:7" ht="15" customHeight="1">
      <c r="A24" s="130"/>
      <c r="B24" s="173"/>
      <c r="C24" s="130"/>
      <c r="D24" s="159"/>
      <c r="E24" s="320"/>
      <c r="F24" s="159"/>
      <c r="G24" s="3"/>
    </row>
    <row r="25" spans="1:7" ht="15" customHeight="1">
      <c r="A25" s="150"/>
      <c r="B25" s="151" t="s">
        <v>514</v>
      </c>
      <c r="C25" s="160" t="s">
        <v>58</v>
      </c>
      <c r="D25" s="128"/>
      <c r="E25" s="313"/>
      <c r="F25" s="138">
        <f>F10</f>
        <v>0</v>
      </c>
      <c r="G25" s="3"/>
    </row>
  </sheetData>
  <sheetProtection password="8D03" sheet="1" objects="1" scenarios="1" selectLockedCells="1"/>
  <mergeCells count="2">
    <mergeCell ref="B7:F7"/>
    <mergeCell ref="B6:F6"/>
  </mergeCells>
  <pageMargins left="0.59" right="0.4" top="1" bottom="0.76" header="0.472441" footer="0.32"/>
  <pageSetup orientation="portrait"/>
  <headerFooter>
    <oddFooter>&amp;C&amp;"Raleway Regular,Regular"&amp;9&amp;K00000005-2019 Fotohiša Pelikan - rekonstrukcija in sprememba namembnosti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topLeftCell="B1" zoomScale="70" zoomScaleNormal="70" workbookViewId="0">
      <selection activeCell="E16" sqref="E11:E16"/>
    </sheetView>
  </sheetViews>
  <sheetFormatPr defaultColWidth="8.84375" defaultRowHeight="13.1" customHeight="1"/>
  <cols>
    <col min="1" max="1" width="10.84375" style="174" customWidth="1"/>
    <col min="2" max="2" width="38.61328125" style="174" customWidth="1"/>
    <col min="3" max="3" width="5.84375" style="174" customWidth="1"/>
    <col min="4" max="4" width="9.61328125" style="174" customWidth="1"/>
    <col min="5" max="5" width="11" style="174" customWidth="1"/>
    <col min="6" max="6" width="14.3828125" style="174" customWidth="1"/>
    <col min="7" max="7" width="2.61328125" style="174" customWidth="1"/>
    <col min="8" max="8" width="8.84375" style="174" customWidth="1"/>
    <col min="9" max="16384" width="8.84375" style="174"/>
  </cols>
  <sheetData>
    <row r="1" spans="1:7" ht="12.65" customHeight="1">
      <c r="A1" s="163"/>
      <c r="B1" s="164"/>
      <c r="C1" s="146"/>
      <c r="D1" s="164"/>
      <c r="E1" s="165"/>
      <c r="F1" s="138"/>
      <c r="G1" s="48"/>
    </row>
    <row r="2" spans="1:7" ht="12.65" customHeight="1">
      <c r="A2" s="150" t="s">
        <v>73</v>
      </c>
      <c r="B2" s="151" t="s">
        <v>74</v>
      </c>
      <c r="C2" s="138"/>
      <c r="D2" s="138"/>
      <c r="E2" s="138"/>
      <c r="F2" s="138"/>
      <c r="G2" s="48"/>
    </row>
    <row r="3" spans="1:7" ht="12.65" customHeight="1">
      <c r="A3" s="150"/>
      <c r="B3" s="166"/>
      <c r="C3" s="143"/>
      <c r="D3" s="128"/>
      <c r="E3" s="138"/>
      <c r="F3" s="138"/>
      <c r="G3" s="48"/>
    </row>
    <row r="4" spans="1:7" ht="27" customHeight="1">
      <c r="A4" s="150" t="s">
        <v>515</v>
      </c>
      <c r="B4" s="368" t="s">
        <v>516</v>
      </c>
      <c r="C4" s="337"/>
      <c r="D4" s="337"/>
      <c r="E4" s="337"/>
      <c r="F4" s="337"/>
      <c r="G4" s="48"/>
    </row>
    <row r="5" spans="1:7" ht="15" customHeight="1">
      <c r="A5" s="126"/>
      <c r="B5" s="166"/>
      <c r="C5" s="143"/>
      <c r="D5" s="128"/>
      <c r="E5" s="138"/>
      <c r="F5" s="138"/>
      <c r="G5" s="48"/>
    </row>
    <row r="6" spans="1:7" ht="52" customHeight="1">
      <c r="A6" s="126"/>
      <c r="B6" s="370" t="s">
        <v>517</v>
      </c>
      <c r="C6" s="372"/>
      <c r="D6" s="372"/>
      <c r="E6" s="372"/>
      <c r="F6" s="372"/>
      <c r="G6" s="48"/>
    </row>
    <row r="7" spans="1:7" ht="67.099999999999994" customHeight="1">
      <c r="A7" s="126"/>
      <c r="B7" s="370" t="s">
        <v>518</v>
      </c>
      <c r="C7" s="372"/>
      <c r="D7" s="372"/>
      <c r="E7" s="372"/>
      <c r="F7" s="372"/>
      <c r="G7" s="48"/>
    </row>
    <row r="8" spans="1:7" ht="15.35" customHeight="1">
      <c r="A8" s="126"/>
      <c r="B8" s="373"/>
      <c r="C8" s="372"/>
      <c r="D8" s="372"/>
      <c r="E8" s="372"/>
      <c r="F8" s="372"/>
      <c r="G8" s="48"/>
    </row>
    <row r="9" spans="1:7" ht="15.9" customHeight="1">
      <c r="A9" s="152" t="s">
        <v>115</v>
      </c>
      <c r="B9" s="153" t="s">
        <v>116</v>
      </c>
      <c r="C9" s="167" t="s">
        <v>117</v>
      </c>
      <c r="D9" s="167" t="s">
        <v>118</v>
      </c>
      <c r="E9" s="167" t="s">
        <v>119</v>
      </c>
      <c r="F9" s="167" t="s">
        <v>120</v>
      </c>
      <c r="G9" s="48"/>
    </row>
    <row r="10" spans="1:7" ht="15.9" customHeight="1">
      <c r="A10" s="155"/>
      <c r="B10" s="168"/>
      <c r="C10" s="143"/>
      <c r="D10" s="128"/>
      <c r="E10" s="138"/>
      <c r="F10" s="138"/>
      <c r="G10" s="48"/>
    </row>
    <row r="11" spans="1:7" ht="289.10000000000002" customHeight="1">
      <c r="A11" s="130" t="s">
        <v>519</v>
      </c>
      <c r="B11" s="131" t="s">
        <v>520</v>
      </c>
      <c r="C11" s="175" t="s">
        <v>158</v>
      </c>
      <c r="D11" s="159">
        <v>1</v>
      </c>
      <c r="E11" s="322"/>
      <c r="F11" s="176">
        <f>E11*D11</f>
        <v>0</v>
      </c>
      <c r="G11" s="48"/>
    </row>
    <row r="12" spans="1:7" ht="16.100000000000001" customHeight="1">
      <c r="A12" s="130"/>
      <c r="B12" s="169"/>
      <c r="C12" s="139"/>
      <c r="D12" s="129"/>
      <c r="E12" s="313"/>
      <c r="F12" s="138"/>
      <c r="G12" s="48"/>
    </row>
    <row r="13" spans="1:7" ht="16.100000000000001" customHeight="1">
      <c r="A13" s="130" t="s">
        <v>521</v>
      </c>
      <c r="B13" s="131" t="s">
        <v>522</v>
      </c>
      <c r="C13" s="175" t="s">
        <v>158</v>
      </c>
      <c r="D13" s="159">
        <v>1</v>
      </c>
      <c r="E13" s="322"/>
      <c r="F13" s="176">
        <f>E13*D13</f>
        <v>0</v>
      </c>
      <c r="G13" s="48"/>
    </row>
    <row r="14" spans="1:7" ht="87.65" customHeight="1">
      <c r="A14" s="130"/>
      <c r="B14" s="131" t="s">
        <v>523</v>
      </c>
      <c r="C14" s="139"/>
      <c r="D14" s="129"/>
      <c r="E14" s="313"/>
      <c r="F14" s="138"/>
      <c r="G14" s="48"/>
    </row>
    <row r="15" spans="1:7" ht="16.100000000000001" customHeight="1">
      <c r="A15" s="130"/>
      <c r="B15" s="177"/>
      <c r="C15" s="159"/>
      <c r="D15" s="159"/>
      <c r="E15" s="320"/>
      <c r="F15" s="159"/>
      <c r="G15" s="48"/>
    </row>
    <row r="16" spans="1:7" ht="16.100000000000001" customHeight="1">
      <c r="A16" s="150"/>
      <c r="B16" s="151" t="s">
        <v>524</v>
      </c>
      <c r="C16" s="160" t="s">
        <v>58</v>
      </c>
      <c r="D16" s="128"/>
      <c r="E16" s="313"/>
      <c r="F16" s="138">
        <f>SUM(F11:F14)</f>
        <v>0</v>
      </c>
      <c r="G16" s="48"/>
    </row>
  </sheetData>
  <sheetProtection password="8D03" sheet="1" objects="1" scenarios="1" selectLockedCells="1"/>
  <mergeCells count="4">
    <mergeCell ref="B8:F8"/>
    <mergeCell ref="B6:F6"/>
    <mergeCell ref="B7:F7"/>
    <mergeCell ref="B4:F4"/>
  </mergeCells>
  <pageMargins left="0.73" right="0.3" top="0.88" bottom="0.65" header="0.472441" footer="0.25"/>
  <pageSetup orientation="portrait"/>
  <headerFooter>
    <oddFooter>&amp;C&amp;"Raleway Regular,Regular"&amp;9&amp;K00000005-2019 Fotohiša Pelikan - rekonstrukcija in sprememba namembnosti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55" zoomScaleNormal="55" workbookViewId="0">
      <selection activeCell="F48" sqref="A1:F48"/>
    </sheetView>
  </sheetViews>
  <sheetFormatPr defaultColWidth="8.84375" defaultRowHeight="12" customHeight="1"/>
  <cols>
    <col min="1" max="1" width="2.23046875" style="27" customWidth="1"/>
    <col min="2" max="2" width="11.84375" style="27" customWidth="1"/>
    <col min="3" max="3" width="40.23046875" style="27" customWidth="1"/>
    <col min="4" max="4" width="10" style="27" customWidth="1"/>
    <col min="5" max="5" width="19.3828125" style="27" customWidth="1"/>
    <col min="6" max="6" width="2.23046875" style="27" customWidth="1"/>
    <col min="7" max="7" width="8.84375" style="27" customWidth="1"/>
    <col min="8" max="16384" width="8.84375" style="27"/>
  </cols>
  <sheetData>
    <row r="1" spans="1:6" ht="9" customHeight="1">
      <c r="A1" s="4"/>
      <c r="B1" s="4"/>
      <c r="C1" s="336"/>
      <c r="D1" s="337"/>
      <c r="E1" s="7"/>
      <c r="F1" s="7"/>
    </row>
    <row r="2" spans="1:6" ht="15" customHeight="1">
      <c r="A2" s="4"/>
      <c r="B2" s="28" t="s">
        <v>0</v>
      </c>
      <c r="C2" s="338" t="s">
        <v>51</v>
      </c>
      <c r="D2" s="339"/>
      <c r="E2" s="7"/>
      <c r="F2" s="7"/>
    </row>
    <row r="3" spans="1:6" ht="15" customHeight="1">
      <c r="A3" s="3"/>
      <c r="B3" s="3"/>
      <c r="C3" s="338" t="s">
        <v>52</v>
      </c>
      <c r="D3" s="339"/>
      <c r="E3" s="7"/>
      <c r="F3" s="7"/>
    </row>
    <row r="4" spans="1:6" ht="15" customHeight="1">
      <c r="A4" s="3"/>
      <c r="B4" s="3"/>
      <c r="C4" s="8"/>
      <c r="D4" s="9"/>
      <c r="E4" s="7"/>
      <c r="F4" s="7"/>
    </row>
    <row r="5" spans="1:6" ht="32.25" customHeight="1">
      <c r="A5" s="4"/>
      <c r="B5" s="4" t="s">
        <v>3</v>
      </c>
      <c r="C5" s="338" t="s">
        <v>4</v>
      </c>
      <c r="D5" s="340"/>
      <c r="E5" s="340"/>
      <c r="F5" s="2"/>
    </row>
    <row r="6" spans="1:6" ht="34.5" customHeight="1">
      <c r="A6" s="3"/>
      <c r="B6" s="3"/>
      <c r="C6" s="338" t="s">
        <v>5</v>
      </c>
      <c r="D6" s="339"/>
      <c r="E6" s="339"/>
      <c r="F6" s="2"/>
    </row>
    <row r="7" spans="1:6" ht="19" customHeight="1">
      <c r="A7" s="3"/>
      <c r="B7" s="3"/>
      <c r="C7" s="29" t="s">
        <v>53</v>
      </c>
      <c r="D7" s="30"/>
      <c r="E7" s="31"/>
      <c r="F7" s="32"/>
    </row>
    <row r="8" spans="1:6" ht="14.05" customHeight="1">
      <c r="A8" s="3"/>
      <c r="B8" s="3"/>
      <c r="C8" s="33"/>
      <c r="D8" s="3"/>
      <c r="E8" s="3"/>
      <c r="F8" s="3"/>
    </row>
    <row r="9" spans="1:6" ht="16.100000000000001" customHeight="1">
      <c r="A9" s="34"/>
      <c r="B9" s="29" t="s">
        <v>54</v>
      </c>
      <c r="C9" s="29" t="s">
        <v>55</v>
      </c>
      <c r="D9" s="3"/>
      <c r="E9" s="3"/>
      <c r="F9" s="3"/>
    </row>
    <row r="10" spans="1:6" ht="15" customHeight="1">
      <c r="A10" s="28"/>
      <c r="B10" s="28" t="s">
        <v>56</v>
      </c>
      <c r="C10" s="5" t="s">
        <v>57</v>
      </c>
      <c r="D10" s="35" t="s">
        <v>58</v>
      </c>
      <c r="E10" s="36">
        <f>'A1.0 PRIPRAVLJALNA DELA'!F19</f>
        <v>0</v>
      </c>
      <c r="F10" s="37"/>
    </row>
    <row r="11" spans="1:6" ht="15" customHeight="1">
      <c r="A11" s="28"/>
      <c r="B11" s="28" t="s">
        <v>59</v>
      </c>
      <c r="C11" s="5" t="s">
        <v>60</v>
      </c>
      <c r="D11" s="35" t="s">
        <v>58</v>
      </c>
      <c r="E11" s="36">
        <f>'A2.0 RUŠITVENA DELA'!F53</f>
        <v>0</v>
      </c>
      <c r="F11" s="37"/>
    </row>
    <row r="12" spans="1:6" ht="15" customHeight="1">
      <c r="A12" s="28"/>
      <c r="B12" s="38" t="s">
        <v>61</v>
      </c>
      <c r="C12" s="39" t="s">
        <v>62</v>
      </c>
      <c r="D12" s="40" t="s">
        <v>58</v>
      </c>
      <c r="E12" s="41" t="s">
        <v>63</v>
      </c>
      <c r="F12" s="37"/>
    </row>
    <row r="13" spans="1:6" ht="15" customHeight="1">
      <c r="A13" s="28"/>
      <c r="B13" s="28" t="s">
        <v>64</v>
      </c>
      <c r="C13" s="5" t="s">
        <v>65</v>
      </c>
      <c r="D13" s="35" t="s">
        <v>58</v>
      </c>
      <c r="E13" s="36">
        <f>'A4.0 BETONSKA DELA'!F42</f>
        <v>0</v>
      </c>
      <c r="F13" s="37"/>
    </row>
    <row r="14" spans="1:6" ht="15" customHeight="1">
      <c r="A14" s="28"/>
      <c r="B14" s="28" t="s">
        <v>66</v>
      </c>
      <c r="C14" s="5" t="s">
        <v>67</v>
      </c>
      <c r="D14" s="35" t="s">
        <v>58</v>
      </c>
      <c r="E14" s="36">
        <f>'A5.0 TESARSKA DELA-OPAŽI'!F46</f>
        <v>0</v>
      </c>
      <c r="F14" s="37"/>
    </row>
    <row r="15" spans="1:6" ht="15" customHeight="1">
      <c r="A15" s="28"/>
      <c r="B15" s="28" t="s">
        <v>68</v>
      </c>
      <c r="C15" s="5" t="s">
        <v>69</v>
      </c>
      <c r="D15" s="35" t="s">
        <v>58</v>
      </c>
      <c r="E15" s="36">
        <f>'A6.0 ZIDARSKA DELA'!F28</f>
        <v>0</v>
      </c>
      <c r="F15" s="37"/>
    </row>
    <row r="16" spans="1:6" ht="16.100000000000001" customHeight="1">
      <c r="A16" s="28"/>
      <c r="B16" s="28" t="s">
        <v>70</v>
      </c>
      <c r="C16" s="5" t="s">
        <v>71</v>
      </c>
      <c r="D16" s="35" t="s">
        <v>58</v>
      </c>
      <c r="E16" s="36">
        <f>'A7.0 FASADERSKA DELA'!F27</f>
        <v>0</v>
      </c>
      <c r="F16" s="37"/>
    </row>
    <row r="17" spans="1:6" ht="15" customHeight="1">
      <c r="A17" s="28"/>
      <c r="B17" s="28"/>
      <c r="C17" s="42" t="s">
        <v>72</v>
      </c>
      <c r="D17" s="43"/>
      <c r="E17" s="44">
        <f>SUM(E9:E16)</f>
        <v>0</v>
      </c>
      <c r="F17" s="37"/>
    </row>
    <row r="18" spans="1:6" ht="9" customHeight="1">
      <c r="A18" s="28"/>
      <c r="B18" s="28"/>
      <c r="C18" s="5"/>
      <c r="D18" s="35"/>
      <c r="E18" s="36"/>
      <c r="F18" s="37"/>
    </row>
    <row r="19" spans="1:6" ht="15" customHeight="1">
      <c r="A19" s="34"/>
      <c r="B19" s="29" t="s">
        <v>73</v>
      </c>
      <c r="C19" s="29" t="s">
        <v>74</v>
      </c>
      <c r="D19" s="3"/>
      <c r="E19" s="45"/>
      <c r="F19" s="3"/>
    </row>
    <row r="20" spans="1:6" ht="15" customHeight="1">
      <c r="A20" s="28"/>
      <c r="B20" s="28" t="s">
        <v>75</v>
      </c>
      <c r="C20" s="5" t="s">
        <v>76</v>
      </c>
      <c r="D20" s="35" t="s">
        <v>58</v>
      </c>
      <c r="E20" s="36">
        <f>'B1.0 KROVSKO-KLEPARSKA DELA '!F49</f>
        <v>0</v>
      </c>
      <c r="F20" s="37"/>
    </row>
    <row r="21" spans="1:6" ht="15" customHeight="1">
      <c r="A21" s="28"/>
      <c r="B21" s="28" t="s">
        <v>77</v>
      </c>
      <c r="C21" s="5" t="s">
        <v>78</v>
      </c>
      <c r="D21" s="35" t="s">
        <v>58</v>
      </c>
      <c r="E21" s="36">
        <f>'B2.0 KLJUČAVNIČARSKA DELA'!F24</f>
        <v>0</v>
      </c>
      <c r="F21" s="37"/>
    </row>
    <row r="22" spans="1:6" ht="15" customHeight="1">
      <c r="A22" s="28"/>
      <c r="B22" s="28" t="s">
        <v>79</v>
      </c>
      <c r="C22" s="5" t="s">
        <v>80</v>
      </c>
      <c r="D22" s="35" t="s">
        <v>58</v>
      </c>
      <c r="E22" s="36">
        <f>'B3.0 MIZARSKA DELA'!F25</f>
        <v>0</v>
      </c>
      <c r="F22" s="37"/>
    </row>
    <row r="23" spans="1:6" ht="15" customHeight="1">
      <c r="A23" s="28"/>
      <c r="B23" s="28" t="s">
        <v>81</v>
      </c>
      <c r="C23" s="5" t="s">
        <v>82</v>
      </c>
      <c r="D23" s="35" t="s">
        <v>58</v>
      </c>
      <c r="E23" s="36">
        <f>'B4.0 STAVBNO POHITŠVO'!F115</f>
        <v>0</v>
      </c>
      <c r="F23" s="37"/>
    </row>
    <row r="24" spans="1:6" ht="15" customHeight="1">
      <c r="A24" s="28"/>
      <c r="B24" s="28" t="s">
        <v>83</v>
      </c>
      <c r="C24" s="5" t="s">
        <v>84</v>
      </c>
      <c r="D24" s="35" t="s">
        <v>58</v>
      </c>
      <c r="E24" s="36">
        <f>'B5.0 ESTRIH'!F20</f>
        <v>0</v>
      </c>
      <c r="F24" s="37"/>
    </row>
    <row r="25" spans="1:6" ht="15" customHeight="1">
      <c r="A25" s="28"/>
      <c r="B25" s="28" t="s">
        <v>85</v>
      </c>
      <c r="C25" s="5" t="s">
        <v>86</v>
      </c>
      <c r="D25" s="35" t="s">
        <v>58</v>
      </c>
      <c r="E25" s="36">
        <f>'B6.0 TLAKARSKA DELA'!F24</f>
        <v>0</v>
      </c>
      <c r="F25" s="37"/>
    </row>
    <row r="26" spans="1:6" ht="25.1" customHeight="1">
      <c r="A26" s="28"/>
      <c r="B26" s="38" t="s">
        <v>87</v>
      </c>
      <c r="C26" s="39" t="s">
        <v>88</v>
      </c>
      <c r="D26" s="40" t="s">
        <v>58</v>
      </c>
      <c r="E26" s="41" t="s">
        <v>63</v>
      </c>
      <c r="F26" s="37"/>
    </row>
    <row r="27" spans="1:6" ht="15" customHeight="1">
      <c r="A27" s="28"/>
      <c r="B27" s="28" t="s">
        <v>89</v>
      </c>
      <c r="C27" s="5" t="s">
        <v>90</v>
      </c>
      <c r="D27" s="35" t="s">
        <v>58</v>
      </c>
      <c r="E27" s="36">
        <f>'B8.0 SLIKOPLESKARSKA DELA'!F23</f>
        <v>0</v>
      </c>
      <c r="F27" s="37"/>
    </row>
    <row r="28" spans="1:6" ht="15" customHeight="1">
      <c r="A28" s="28"/>
      <c r="B28" s="38" t="s">
        <v>91</v>
      </c>
      <c r="C28" s="39" t="s">
        <v>92</v>
      </c>
      <c r="D28" s="40" t="s">
        <v>58</v>
      </c>
      <c r="E28" s="41" t="s">
        <v>63</v>
      </c>
      <c r="F28" s="37"/>
    </row>
    <row r="29" spans="1:6" ht="15" customHeight="1">
      <c r="A29" s="28"/>
      <c r="B29" s="38" t="s">
        <v>93</v>
      </c>
      <c r="C29" s="39" t="s">
        <v>94</v>
      </c>
      <c r="D29" s="40" t="s">
        <v>58</v>
      </c>
      <c r="E29" s="41" t="s">
        <v>63</v>
      </c>
      <c r="F29" s="37"/>
    </row>
    <row r="30" spans="1:6" ht="25" customHeight="1">
      <c r="A30" s="28"/>
      <c r="B30" s="38" t="s">
        <v>95</v>
      </c>
      <c r="C30" s="39" t="s">
        <v>96</v>
      </c>
      <c r="D30" s="40" t="s">
        <v>58</v>
      </c>
      <c r="E30" s="41" t="s">
        <v>63</v>
      </c>
      <c r="F30" s="37"/>
    </row>
    <row r="31" spans="1:6" ht="16.100000000000001" customHeight="1">
      <c r="A31" s="10"/>
      <c r="B31" s="10"/>
      <c r="C31" s="42" t="s">
        <v>97</v>
      </c>
      <c r="D31" s="43"/>
      <c r="E31" s="44">
        <f>SUM(E20:E30)</f>
        <v>0</v>
      </c>
      <c r="F31" s="46"/>
    </row>
    <row r="32" spans="1:6" ht="16.100000000000001" customHeight="1">
      <c r="A32" s="10"/>
      <c r="B32" s="10"/>
      <c r="C32" s="42"/>
      <c r="D32" s="43"/>
      <c r="E32" s="44"/>
      <c r="F32" s="46"/>
    </row>
    <row r="33" spans="1:6" ht="16.100000000000001" customHeight="1">
      <c r="A33" s="10"/>
      <c r="B33" s="47" t="s">
        <v>98</v>
      </c>
      <c r="C33" s="47" t="s">
        <v>99</v>
      </c>
      <c r="D33" s="48"/>
      <c r="E33" s="48"/>
      <c r="F33" s="46"/>
    </row>
    <row r="34" spans="1:6" ht="16.100000000000001" customHeight="1">
      <c r="A34" s="10"/>
      <c r="B34" s="38" t="s">
        <v>100</v>
      </c>
      <c r="C34" s="39" t="s">
        <v>101</v>
      </c>
      <c r="D34" s="40" t="s">
        <v>58</v>
      </c>
      <c r="E34" s="41" t="s">
        <v>63</v>
      </c>
      <c r="F34" s="46"/>
    </row>
    <row r="35" spans="1:6" ht="16.100000000000001" customHeight="1">
      <c r="A35" s="10"/>
      <c r="B35" s="38"/>
      <c r="C35" s="49" t="s">
        <v>102</v>
      </c>
      <c r="D35" s="50"/>
      <c r="E35" s="51">
        <f>SUM(E33:E34)</f>
        <v>0</v>
      </c>
      <c r="F35" s="46"/>
    </row>
    <row r="36" spans="1:6" ht="9" customHeight="1">
      <c r="A36" s="10"/>
      <c r="B36" s="52"/>
      <c r="C36" s="49"/>
      <c r="D36" s="40"/>
      <c r="E36" s="51"/>
      <c r="F36" s="46"/>
    </row>
    <row r="37" spans="1:6" ht="16.100000000000001" customHeight="1">
      <c r="A37" s="10"/>
      <c r="B37" s="47" t="s">
        <v>103</v>
      </c>
      <c r="C37" s="47" t="s">
        <v>104</v>
      </c>
      <c r="D37" s="48"/>
      <c r="E37" s="48"/>
      <c r="F37" s="46"/>
    </row>
    <row r="38" spans="1:6" ht="16.100000000000001" customHeight="1">
      <c r="A38" s="10"/>
      <c r="B38" s="38" t="s">
        <v>105</v>
      </c>
      <c r="C38" s="39" t="s">
        <v>101</v>
      </c>
      <c r="D38" s="40" t="s">
        <v>58</v>
      </c>
      <c r="E38" s="41" t="s">
        <v>63</v>
      </c>
      <c r="F38" s="46"/>
    </row>
    <row r="39" spans="1:6" ht="16.100000000000001" customHeight="1">
      <c r="A39" s="10"/>
      <c r="B39" s="38"/>
      <c r="C39" s="49" t="s">
        <v>106</v>
      </c>
      <c r="D39" s="50"/>
      <c r="E39" s="51">
        <f>SUM(E37:E38)</f>
        <v>0</v>
      </c>
      <c r="F39" s="46"/>
    </row>
    <row r="40" spans="1:6" ht="9" customHeight="1">
      <c r="A40" s="10"/>
      <c r="B40" s="10"/>
      <c r="C40" s="42"/>
      <c r="D40" s="43"/>
      <c r="E40" s="44"/>
      <c r="F40" s="46"/>
    </row>
    <row r="41" spans="1:6" ht="16.100000000000001" customHeight="1">
      <c r="A41" s="10"/>
      <c r="B41" s="10"/>
      <c r="C41" s="42" t="s">
        <v>107</v>
      </c>
      <c r="D41" s="35" t="s">
        <v>58</v>
      </c>
      <c r="E41" s="44">
        <f>SUM((E31+E35+E39+E17)*0.05)</f>
        <v>0</v>
      </c>
      <c r="F41" s="46"/>
    </row>
    <row r="42" spans="1:6" ht="63" customHeight="1">
      <c r="A42" s="10"/>
      <c r="B42" s="10"/>
      <c r="C42" s="53" t="s">
        <v>108</v>
      </c>
      <c r="D42" s="43"/>
      <c r="E42" s="44"/>
      <c r="F42" s="46"/>
    </row>
    <row r="43" spans="1:6" ht="9" customHeight="1">
      <c r="A43" s="10"/>
      <c r="B43" s="10"/>
      <c r="C43" s="42"/>
      <c r="D43" s="35"/>
      <c r="E43" s="44"/>
      <c r="F43" s="46"/>
    </row>
    <row r="44" spans="1:6" ht="16.100000000000001" customHeight="1">
      <c r="A44" s="10"/>
      <c r="B44" s="10"/>
      <c r="C44" s="42" t="s">
        <v>109</v>
      </c>
      <c r="D44" s="35" t="s">
        <v>58</v>
      </c>
      <c r="E44" s="44">
        <f>SUM(E17+E31+E35,E39+E41)</f>
        <v>0</v>
      </c>
      <c r="F44" s="46"/>
    </row>
    <row r="45" spans="1:6" ht="16.100000000000001" customHeight="1">
      <c r="A45" s="10"/>
      <c r="B45" s="10"/>
      <c r="C45" s="42" t="s">
        <v>110</v>
      </c>
      <c r="D45" s="35" t="s">
        <v>58</v>
      </c>
      <c r="E45" s="44">
        <f>E44*0.22</f>
        <v>0</v>
      </c>
      <c r="F45" s="46"/>
    </row>
    <row r="46" spans="1:6" ht="9" customHeight="1">
      <c r="A46" s="10"/>
      <c r="B46" s="10"/>
      <c r="C46" s="42"/>
      <c r="D46" s="43"/>
      <c r="E46" s="44"/>
      <c r="F46" s="46"/>
    </row>
    <row r="47" spans="1:6" ht="16.100000000000001" customHeight="1">
      <c r="A47" s="10"/>
      <c r="B47" s="10"/>
      <c r="C47" s="42" t="s">
        <v>111</v>
      </c>
      <c r="D47" s="54" t="s">
        <v>58</v>
      </c>
      <c r="E47" s="44">
        <f>E44+E45</f>
        <v>0</v>
      </c>
      <c r="F47" s="46"/>
    </row>
    <row r="48" spans="1:6" ht="15" customHeight="1">
      <c r="A48" s="3"/>
      <c r="B48" s="3"/>
      <c r="C48" s="3"/>
      <c r="D48" s="3"/>
      <c r="E48" s="3"/>
      <c r="F48" s="3"/>
    </row>
  </sheetData>
  <sheetProtection password="8D03" sheet="1" objects="1" scenarios="1" selectLockedCells="1"/>
  <mergeCells count="5">
    <mergeCell ref="C1:D1"/>
    <mergeCell ref="C2:D2"/>
    <mergeCell ref="C3:D3"/>
    <mergeCell ref="C6:E6"/>
    <mergeCell ref="C5:E5"/>
  </mergeCells>
  <pageMargins left="0.748031" right="0.70866099999999999" top="0.62992099999999995" bottom="0.472441" header="0.31496099999999999" footer="0.23622000000000001"/>
  <pageSetup orientation="portrait"/>
  <headerFooter>
    <oddFooter>&amp;C&amp;"Raleway Regular,Regular"&amp;9&amp;K00000005-2019 Fotohiša Pelikan - rekonstrukcija in sprememba namembnosti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topLeftCell="A4" zoomScaleNormal="100" zoomScaleSheetLayoutView="100" workbookViewId="0">
      <selection activeCell="E16" sqref="E16"/>
    </sheetView>
  </sheetViews>
  <sheetFormatPr defaultColWidth="8.84375" defaultRowHeight="13.1" customHeight="1"/>
  <cols>
    <col min="1" max="1" width="9" style="55" customWidth="1"/>
    <col min="2" max="2" width="33.3828125" style="55" customWidth="1"/>
    <col min="3" max="3" width="7.61328125" style="55" customWidth="1"/>
    <col min="4" max="4" width="9.84375" style="55" customWidth="1"/>
    <col min="5" max="5" width="10.84375" style="55" customWidth="1"/>
    <col min="6" max="6" width="13.3828125" style="55" customWidth="1"/>
    <col min="7" max="7" width="5.23046875" style="55" customWidth="1"/>
    <col min="8" max="8" width="8.84375" style="55" customWidth="1"/>
    <col min="9" max="16384" width="8.84375" style="55"/>
  </cols>
  <sheetData>
    <row r="1" spans="1:7" ht="15" customHeight="1">
      <c r="A1" s="265"/>
      <c r="B1" s="266"/>
      <c r="C1" s="301"/>
      <c r="D1" s="302"/>
      <c r="E1" s="303"/>
      <c r="F1" s="262"/>
      <c r="G1" s="304"/>
    </row>
    <row r="2" spans="1:7" ht="15" customHeight="1">
      <c r="A2" s="296" t="s">
        <v>54</v>
      </c>
      <c r="B2" s="269" t="s">
        <v>55</v>
      </c>
      <c r="C2" s="267"/>
      <c r="D2" s="262"/>
      <c r="E2" s="262"/>
      <c r="F2" s="262"/>
      <c r="G2" s="304"/>
    </row>
    <row r="3" spans="1:7" ht="19" customHeight="1">
      <c r="A3" s="265"/>
      <c r="B3" s="266"/>
      <c r="C3" s="267"/>
      <c r="D3" s="262"/>
      <c r="E3" s="262"/>
      <c r="F3" s="262"/>
      <c r="G3" s="304"/>
    </row>
    <row r="4" spans="1:7" ht="19" customHeight="1">
      <c r="A4" s="296" t="s">
        <v>112</v>
      </c>
      <c r="B4" s="269" t="s">
        <v>113</v>
      </c>
      <c r="C4" s="267"/>
      <c r="D4" s="262"/>
      <c r="E4" s="262"/>
      <c r="F4" s="262"/>
      <c r="G4" s="304"/>
    </row>
    <row r="5" spans="1:7" ht="19" customHeight="1">
      <c r="A5" s="265"/>
      <c r="B5" s="266"/>
      <c r="C5" s="267"/>
      <c r="D5" s="262"/>
      <c r="E5" s="262"/>
      <c r="F5" s="262"/>
      <c r="G5" s="304"/>
    </row>
    <row r="6" spans="1:7" ht="67.099999999999994" customHeight="1">
      <c r="A6" s="265"/>
      <c r="B6" s="341" t="s">
        <v>114</v>
      </c>
      <c r="C6" s="342"/>
      <c r="D6" s="342"/>
      <c r="E6" s="342"/>
      <c r="F6" s="342"/>
      <c r="G6" s="304"/>
    </row>
    <row r="7" spans="1:7" ht="15.45" customHeight="1">
      <c r="A7" s="265"/>
      <c r="B7" s="266"/>
      <c r="C7" s="266"/>
      <c r="D7" s="302"/>
      <c r="E7" s="303"/>
      <c r="F7" s="262"/>
      <c r="G7" s="304"/>
    </row>
    <row r="8" spans="1:7" ht="28" customHeight="1">
      <c r="A8" s="272" t="s">
        <v>115</v>
      </c>
      <c r="B8" s="273" t="s">
        <v>116</v>
      </c>
      <c r="C8" s="306" t="s">
        <v>117</v>
      </c>
      <c r="D8" s="272" t="s">
        <v>118</v>
      </c>
      <c r="E8" s="272" t="s">
        <v>119</v>
      </c>
      <c r="F8" s="272" t="s">
        <v>120</v>
      </c>
      <c r="G8" s="304"/>
    </row>
    <row r="9" spans="1:7" ht="15" customHeight="1">
      <c r="A9" s="307"/>
      <c r="B9" s="305"/>
      <c r="C9" s="264"/>
      <c r="D9" s="262"/>
      <c r="E9" s="262"/>
      <c r="F9" s="262"/>
      <c r="G9" s="304"/>
    </row>
    <row r="10" spans="1:7" ht="68.05" customHeight="1">
      <c r="A10" s="259" t="s">
        <v>121</v>
      </c>
      <c r="B10" s="260" t="s">
        <v>122</v>
      </c>
      <c r="C10" s="261" t="s">
        <v>58</v>
      </c>
      <c r="D10" s="262">
        <v>1</v>
      </c>
      <c r="E10" s="293"/>
      <c r="F10" s="303">
        <f>E10*D10</f>
        <v>0</v>
      </c>
      <c r="G10" s="304"/>
    </row>
    <row r="11" spans="1:7" ht="15" customHeight="1">
      <c r="A11" s="263"/>
      <c r="B11" s="305"/>
      <c r="C11" s="264"/>
      <c r="D11" s="262"/>
      <c r="E11" s="293"/>
      <c r="F11" s="303"/>
      <c r="G11" s="304"/>
    </row>
    <row r="12" spans="1:7" ht="68.05" customHeight="1">
      <c r="A12" s="259" t="s">
        <v>123</v>
      </c>
      <c r="B12" s="260" t="s">
        <v>124</v>
      </c>
      <c r="C12" s="261" t="s">
        <v>58</v>
      </c>
      <c r="D12" s="262">
        <v>1</v>
      </c>
      <c r="E12" s="293"/>
      <c r="F12" s="303">
        <f>E12*D12</f>
        <v>0</v>
      </c>
      <c r="G12" s="304"/>
    </row>
    <row r="13" spans="1:7" ht="15" customHeight="1">
      <c r="A13" s="263"/>
      <c r="B13" s="305"/>
      <c r="C13" s="264"/>
      <c r="D13" s="262"/>
      <c r="E13" s="293"/>
      <c r="F13" s="303"/>
      <c r="G13" s="304"/>
    </row>
    <row r="14" spans="1:7" ht="27" customHeight="1">
      <c r="A14" s="259" t="s">
        <v>125</v>
      </c>
      <c r="B14" s="260" t="s">
        <v>126</v>
      </c>
      <c r="C14" s="261" t="s">
        <v>58</v>
      </c>
      <c r="D14" s="262">
        <v>1</v>
      </c>
      <c r="E14" s="293"/>
      <c r="F14" s="303">
        <f>E14*D14</f>
        <v>0</v>
      </c>
      <c r="G14" s="304"/>
    </row>
    <row r="15" spans="1:7" s="174" customFormat="1" ht="27" customHeight="1">
      <c r="A15" s="263"/>
      <c r="B15" s="305"/>
      <c r="C15" s="264"/>
      <c r="D15" s="262"/>
      <c r="E15" s="293"/>
      <c r="F15" s="303"/>
      <c r="G15" s="304"/>
    </row>
    <row r="16" spans="1:7" s="174" customFormat="1" ht="179.6" customHeight="1">
      <c r="A16" s="259" t="s">
        <v>542</v>
      </c>
      <c r="B16" s="260" t="s">
        <v>543</v>
      </c>
      <c r="C16" s="261" t="s">
        <v>58</v>
      </c>
      <c r="D16" s="262">
        <v>1</v>
      </c>
      <c r="E16" s="293"/>
      <c r="F16" s="303">
        <f>E16*D16</f>
        <v>0</v>
      </c>
      <c r="G16" s="304"/>
    </row>
    <row r="17" spans="1:7" ht="15" customHeight="1">
      <c r="A17" s="263"/>
      <c r="B17" s="305"/>
      <c r="C17" s="264"/>
      <c r="D17" s="262"/>
      <c r="E17" s="293"/>
      <c r="F17" s="303"/>
      <c r="G17" s="304"/>
    </row>
    <row r="18" spans="1:7" ht="15" customHeight="1">
      <c r="A18" s="265"/>
      <c r="B18" s="266"/>
      <c r="C18" s="267"/>
      <c r="D18" s="262"/>
      <c r="E18" s="293"/>
      <c r="F18" s="303"/>
      <c r="G18" s="304"/>
    </row>
    <row r="19" spans="1:7" ht="15" customHeight="1">
      <c r="A19" s="268"/>
      <c r="B19" s="269" t="s">
        <v>127</v>
      </c>
      <c r="C19" s="270" t="s">
        <v>58</v>
      </c>
      <c r="D19" s="271"/>
      <c r="E19" s="293"/>
      <c r="F19" s="308">
        <f>SUM(F9:F17)</f>
        <v>0</v>
      </c>
      <c r="G19" s="304"/>
    </row>
  </sheetData>
  <sheetProtection password="8D03" sheet="1" objects="1" scenarios="1" selectLockedCells="1"/>
  <mergeCells count="1">
    <mergeCell ref="B6:F6"/>
  </mergeCells>
  <pageMargins left="0.82" right="0.19685" top="0.78" bottom="0.66" header="0.472441" footer="0.35"/>
  <pageSetup orientation="portrait" r:id="rId1"/>
  <headerFooter>
    <oddFooter>&amp;C&amp;"Raleway Regular,Regular"&amp;9&amp;K00000005-2019 Fotohiša Pelikan - rekonstrukcija in sprememba namembnosti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topLeftCell="A45" zoomScaleNormal="100" workbookViewId="0">
      <selection activeCell="E41" sqref="E41"/>
    </sheetView>
  </sheetViews>
  <sheetFormatPr defaultColWidth="8.84375" defaultRowHeight="13.2" customHeight="1"/>
  <cols>
    <col min="1" max="1" width="8.61328125" style="70" customWidth="1"/>
    <col min="2" max="2" width="46.84375" style="70" customWidth="1"/>
    <col min="3" max="3" width="7.61328125" style="70" customWidth="1"/>
    <col min="4" max="4" width="10" style="70" customWidth="1"/>
    <col min="5" max="5" width="10.23046875" style="70" customWidth="1"/>
    <col min="6" max="6" width="11" style="70" customWidth="1"/>
    <col min="7" max="7" width="1.84375" style="70" customWidth="1"/>
    <col min="8" max="8" width="8.84375" style="70" customWidth="1"/>
    <col min="9" max="16384" width="8.84375" style="70"/>
  </cols>
  <sheetData>
    <row r="1" spans="1:8" ht="15" customHeight="1">
      <c r="A1" s="283"/>
      <c r="B1" s="284"/>
      <c r="C1" s="285"/>
      <c r="D1" s="286"/>
      <c r="E1" s="287"/>
      <c r="F1" s="288"/>
      <c r="G1" s="289"/>
      <c r="H1" s="290"/>
    </row>
    <row r="2" spans="1:8" ht="15" customHeight="1">
      <c r="A2" s="296" t="s">
        <v>54</v>
      </c>
      <c r="B2" s="269" t="s">
        <v>55</v>
      </c>
      <c r="C2" s="276"/>
      <c r="D2" s="277"/>
      <c r="E2" s="277"/>
      <c r="F2" s="277"/>
      <c r="G2" s="289"/>
      <c r="H2" s="290"/>
    </row>
    <row r="3" spans="1:8" ht="15" customHeight="1">
      <c r="A3" s="263"/>
      <c r="B3" s="275"/>
      <c r="C3" s="276"/>
      <c r="D3" s="277"/>
      <c r="E3" s="277"/>
      <c r="F3" s="277"/>
      <c r="G3" s="289"/>
      <c r="H3" s="290"/>
    </row>
    <row r="4" spans="1:8" ht="15" customHeight="1">
      <c r="A4" s="296" t="s">
        <v>128</v>
      </c>
      <c r="B4" s="269" t="s">
        <v>129</v>
      </c>
      <c r="C4" s="297"/>
      <c r="D4" s="271"/>
      <c r="E4" s="277"/>
      <c r="F4" s="277"/>
      <c r="G4" s="289"/>
      <c r="H4" s="290"/>
    </row>
    <row r="5" spans="1:8" ht="15" customHeight="1">
      <c r="A5" s="263"/>
      <c r="B5" s="275"/>
      <c r="C5" s="276"/>
      <c r="D5" s="277"/>
      <c r="E5" s="277"/>
      <c r="F5" s="277"/>
      <c r="G5" s="289"/>
      <c r="H5" s="290"/>
    </row>
    <row r="6" spans="1:8" ht="39.9" customHeight="1">
      <c r="A6" s="263"/>
      <c r="B6" s="343" t="s">
        <v>130</v>
      </c>
      <c r="C6" s="344"/>
      <c r="D6" s="344"/>
      <c r="E6" s="344"/>
      <c r="F6" s="344"/>
      <c r="G6" s="289"/>
      <c r="H6" s="290"/>
    </row>
    <row r="7" spans="1:8" ht="15" customHeight="1">
      <c r="A7" s="263"/>
      <c r="B7" s="275"/>
      <c r="C7" s="276"/>
      <c r="D7" s="277"/>
      <c r="E7" s="277"/>
      <c r="F7" s="277"/>
      <c r="G7" s="289"/>
      <c r="H7" s="290"/>
    </row>
    <row r="8" spans="1:8" ht="57" customHeight="1">
      <c r="A8" s="263"/>
      <c r="B8" s="343" t="s">
        <v>131</v>
      </c>
      <c r="C8" s="345"/>
      <c r="D8" s="345"/>
      <c r="E8" s="345"/>
      <c r="F8" s="345"/>
      <c r="G8" s="289"/>
      <c r="H8" s="290"/>
    </row>
    <row r="9" spans="1:8" ht="15" customHeight="1">
      <c r="A9" s="263"/>
      <c r="B9" s="275"/>
      <c r="C9" s="298"/>
      <c r="D9" s="299"/>
      <c r="E9" s="299"/>
      <c r="F9" s="299"/>
      <c r="G9" s="289"/>
      <c r="H9" s="290"/>
    </row>
    <row r="10" spans="1:8" ht="42.45" customHeight="1">
      <c r="A10" s="263"/>
      <c r="B10" s="346" t="s">
        <v>132</v>
      </c>
      <c r="C10" s="347"/>
      <c r="D10" s="347"/>
      <c r="E10" s="347"/>
      <c r="F10" s="347"/>
      <c r="G10" s="289"/>
      <c r="H10" s="290"/>
    </row>
    <row r="11" spans="1:8" ht="15" customHeight="1">
      <c r="A11" s="283"/>
      <c r="B11" s="284"/>
      <c r="C11" s="291"/>
      <c r="D11" s="286"/>
      <c r="E11" s="287"/>
      <c r="F11" s="288"/>
      <c r="G11" s="289"/>
      <c r="H11" s="290"/>
    </row>
    <row r="12" spans="1:8" ht="16" customHeight="1">
      <c r="A12" s="292" t="s">
        <v>115</v>
      </c>
      <c r="B12" s="273" t="s">
        <v>116</v>
      </c>
      <c r="C12" s="274" t="s">
        <v>117</v>
      </c>
      <c r="D12" s="272" t="s">
        <v>118</v>
      </c>
      <c r="E12" s="292" t="s">
        <v>119</v>
      </c>
      <c r="F12" s="272" t="s">
        <v>120</v>
      </c>
      <c r="G12" s="289"/>
      <c r="H12" s="290"/>
    </row>
    <row r="13" spans="1:8" ht="15" customHeight="1">
      <c r="A13" s="283"/>
      <c r="B13" s="275"/>
      <c r="C13" s="276"/>
      <c r="D13" s="277"/>
      <c r="E13" s="288"/>
      <c r="F13" s="277"/>
      <c r="G13" s="289"/>
      <c r="H13" s="290"/>
    </row>
    <row r="14" spans="1:8" ht="52.1" customHeight="1">
      <c r="A14" s="259" t="s">
        <v>133</v>
      </c>
      <c r="B14" s="260" t="s">
        <v>134</v>
      </c>
      <c r="C14" s="261" t="s">
        <v>135</v>
      </c>
      <c r="D14" s="277">
        <f>(1.08*0.15*2.25)</f>
        <v>0.36449999999999999</v>
      </c>
      <c r="E14" s="288"/>
      <c r="F14" s="277">
        <f>D14*E14</f>
        <v>0</v>
      </c>
      <c r="G14" s="289"/>
      <c r="H14" s="290"/>
    </row>
    <row r="15" spans="1:8" ht="15" customHeight="1">
      <c r="A15" s="263"/>
      <c r="B15" s="275"/>
      <c r="C15" s="276"/>
      <c r="D15" s="277"/>
      <c r="E15" s="288"/>
      <c r="F15" s="277"/>
      <c r="G15" s="289"/>
      <c r="H15" s="290"/>
    </row>
    <row r="16" spans="1:8" ht="65.7" customHeight="1">
      <c r="A16" s="259" t="s">
        <v>136</v>
      </c>
      <c r="B16" s="260" t="s">
        <v>137</v>
      </c>
      <c r="C16" s="261" t="s">
        <v>135</v>
      </c>
      <c r="D16" s="262">
        <f>(140.7*0.065)</f>
        <v>9.1455000000000002</v>
      </c>
      <c r="E16" s="288"/>
      <c r="F16" s="277">
        <f>D16*E16</f>
        <v>0</v>
      </c>
      <c r="G16" s="289"/>
      <c r="H16" s="290"/>
    </row>
    <row r="17" spans="1:8" ht="15" customHeight="1">
      <c r="A17" s="263"/>
      <c r="B17" s="275"/>
      <c r="C17" s="276"/>
      <c r="D17" s="277"/>
      <c r="E17" s="288"/>
      <c r="F17" s="277"/>
      <c r="G17" s="289"/>
      <c r="H17" s="290"/>
    </row>
    <row r="18" spans="1:8" ht="36" customHeight="1">
      <c r="A18" s="259" t="s">
        <v>138</v>
      </c>
      <c r="B18" s="260" t="s">
        <v>139</v>
      </c>
      <c r="C18" s="261" t="s">
        <v>140</v>
      </c>
      <c r="D18" s="262">
        <v>160</v>
      </c>
      <c r="E18" s="288"/>
      <c r="F18" s="277">
        <f>D18*E18</f>
        <v>0</v>
      </c>
      <c r="G18" s="289"/>
      <c r="H18" s="290"/>
    </row>
    <row r="19" spans="1:8" ht="15" customHeight="1">
      <c r="A19" s="263"/>
      <c r="B19" s="275"/>
      <c r="C19" s="276"/>
      <c r="D19" s="277"/>
      <c r="E19" s="288"/>
      <c r="F19" s="277"/>
      <c r="G19" s="289"/>
      <c r="H19" s="290"/>
    </row>
    <row r="20" spans="1:8" ht="42" customHeight="1">
      <c r="A20" s="259" t="s">
        <v>141</v>
      </c>
      <c r="B20" s="260" t="s">
        <v>142</v>
      </c>
      <c r="C20" s="261" t="s">
        <v>143</v>
      </c>
      <c r="D20" s="262">
        <v>26</v>
      </c>
      <c r="E20" s="288"/>
      <c r="F20" s="277">
        <f>D20*E20</f>
        <v>0</v>
      </c>
      <c r="G20" s="289"/>
      <c r="H20" s="290"/>
    </row>
    <row r="21" spans="1:8" ht="15" customHeight="1">
      <c r="A21" s="263"/>
      <c r="B21" s="275"/>
      <c r="C21" s="276"/>
      <c r="D21" s="277"/>
      <c r="E21" s="288"/>
      <c r="F21" s="277"/>
      <c r="G21" s="289"/>
      <c r="H21" s="290"/>
    </row>
    <row r="22" spans="1:8" ht="54" customHeight="1">
      <c r="A22" s="259" t="s">
        <v>144</v>
      </c>
      <c r="B22" s="260" t="s">
        <v>145</v>
      </c>
      <c r="C22" s="261" t="s">
        <v>143</v>
      </c>
      <c r="D22" s="262">
        <v>24</v>
      </c>
      <c r="E22" s="288"/>
      <c r="F22" s="277">
        <f>D22*E22</f>
        <v>0</v>
      </c>
      <c r="G22" s="289"/>
      <c r="H22" s="290"/>
    </row>
    <row r="23" spans="1:8" ht="15" customHeight="1">
      <c r="A23" s="263"/>
      <c r="B23" s="275"/>
      <c r="C23" s="276"/>
      <c r="D23" s="277"/>
      <c r="E23" s="288"/>
      <c r="F23" s="277"/>
      <c r="G23" s="289"/>
      <c r="H23" s="290"/>
    </row>
    <row r="24" spans="1:8" ht="66.25" customHeight="1">
      <c r="A24" s="259" t="s">
        <v>146</v>
      </c>
      <c r="B24" s="260" t="s">
        <v>147</v>
      </c>
      <c r="C24" s="261" t="s">
        <v>143</v>
      </c>
      <c r="D24" s="262">
        <v>14</v>
      </c>
      <c r="E24" s="288"/>
      <c r="F24" s="277">
        <f>D24*E24</f>
        <v>0</v>
      </c>
      <c r="G24" s="289"/>
      <c r="H24" s="290"/>
    </row>
    <row r="25" spans="1:8" ht="15" customHeight="1">
      <c r="A25" s="263"/>
      <c r="B25" s="275"/>
      <c r="C25" s="276"/>
      <c r="D25" s="277"/>
      <c r="E25" s="288"/>
      <c r="F25" s="277"/>
      <c r="G25" s="289"/>
      <c r="H25" s="290"/>
    </row>
    <row r="26" spans="1:8" ht="52.1" customHeight="1">
      <c r="A26" s="259" t="s">
        <v>148</v>
      </c>
      <c r="B26" s="260" t="s">
        <v>149</v>
      </c>
      <c r="C26" s="261" t="s">
        <v>135</v>
      </c>
      <c r="D26" s="262">
        <v>8</v>
      </c>
      <c r="E26" s="288"/>
      <c r="F26" s="277">
        <f>D26*E26</f>
        <v>0</v>
      </c>
      <c r="G26" s="289"/>
      <c r="H26" s="290"/>
    </row>
    <row r="27" spans="1:8" ht="15" customHeight="1">
      <c r="A27" s="263"/>
      <c r="B27" s="275"/>
      <c r="C27" s="276"/>
      <c r="D27" s="277"/>
      <c r="E27" s="288"/>
      <c r="F27" s="277"/>
      <c r="G27" s="289"/>
      <c r="H27" s="290"/>
    </row>
    <row r="28" spans="1:8" ht="41.05" customHeight="1">
      <c r="A28" s="259" t="s">
        <v>150</v>
      </c>
      <c r="B28" s="260" t="s">
        <v>151</v>
      </c>
      <c r="C28" s="261" t="s">
        <v>143</v>
      </c>
      <c r="D28" s="262">
        <v>23</v>
      </c>
      <c r="E28" s="288"/>
      <c r="F28" s="277">
        <f>D28*E28</f>
        <v>0</v>
      </c>
      <c r="G28" s="289"/>
      <c r="H28" s="290"/>
    </row>
    <row r="29" spans="1:8" ht="15" customHeight="1">
      <c r="A29" s="263"/>
      <c r="B29" s="275"/>
      <c r="C29" s="276"/>
      <c r="D29" s="277"/>
      <c r="E29" s="288"/>
      <c r="F29" s="277"/>
      <c r="G29" s="289"/>
      <c r="H29" s="290"/>
    </row>
    <row r="30" spans="1:8" ht="54.9" customHeight="1">
      <c r="A30" s="259" t="s">
        <v>152</v>
      </c>
      <c r="B30" s="260" t="s">
        <v>153</v>
      </c>
      <c r="C30" s="261" t="s">
        <v>143</v>
      </c>
      <c r="D30" s="262">
        <v>203</v>
      </c>
      <c r="E30" s="288"/>
      <c r="F30" s="277">
        <f>D30*E30</f>
        <v>0</v>
      </c>
      <c r="G30" s="289"/>
      <c r="H30" s="290"/>
    </row>
    <row r="31" spans="1:8" ht="15" customHeight="1">
      <c r="A31" s="263"/>
      <c r="B31" s="275"/>
      <c r="C31" s="276"/>
      <c r="D31" s="277"/>
      <c r="E31" s="288"/>
      <c r="F31" s="277"/>
      <c r="G31" s="289"/>
      <c r="H31" s="290"/>
    </row>
    <row r="32" spans="1:8" ht="41.05" customHeight="1">
      <c r="A32" s="259" t="s">
        <v>154</v>
      </c>
      <c r="B32" s="260" t="s">
        <v>155</v>
      </c>
      <c r="C32" s="261" t="s">
        <v>143</v>
      </c>
      <c r="D32" s="262">
        <v>23</v>
      </c>
      <c r="E32" s="288"/>
      <c r="F32" s="277">
        <f>D32*E32</f>
        <v>0</v>
      </c>
      <c r="G32" s="289"/>
      <c r="H32" s="290"/>
    </row>
    <row r="33" spans="1:8" ht="15" customHeight="1">
      <c r="A33" s="263"/>
      <c r="B33" s="275"/>
      <c r="C33" s="276"/>
      <c r="D33" s="277"/>
      <c r="E33" s="288"/>
      <c r="F33" s="277"/>
      <c r="G33" s="289"/>
      <c r="H33" s="290"/>
    </row>
    <row r="34" spans="1:8" ht="44.6" customHeight="1">
      <c r="A34" s="259" t="s">
        <v>156</v>
      </c>
      <c r="B34" s="260" t="s">
        <v>157</v>
      </c>
      <c r="C34" s="261" t="s">
        <v>158</v>
      </c>
      <c r="D34" s="262">
        <v>1</v>
      </c>
      <c r="E34" s="288"/>
      <c r="F34" s="277">
        <f>D34*E34</f>
        <v>0</v>
      </c>
      <c r="G34" s="289"/>
      <c r="H34" s="290"/>
    </row>
    <row r="35" spans="1:8" ht="15" customHeight="1">
      <c r="A35" s="263"/>
      <c r="B35" s="275"/>
      <c r="C35" s="276"/>
      <c r="D35" s="277"/>
      <c r="E35" s="288"/>
      <c r="F35" s="277"/>
      <c r="G35" s="289"/>
      <c r="H35" s="290"/>
    </row>
    <row r="36" spans="1:8" ht="42" customHeight="1">
      <c r="A36" s="259" t="s">
        <v>159</v>
      </c>
      <c r="B36" s="260" t="s">
        <v>149</v>
      </c>
      <c r="C36" s="261" t="s">
        <v>135</v>
      </c>
      <c r="D36" s="262">
        <v>8</v>
      </c>
      <c r="E36" s="288"/>
      <c r="F36" s="277">
        <f>D36*E36</f>
        <v>0</v>
      </c>
      <c r="G36" s="289"/>
      <c r="H36" s="290"/>
    </row>
    <row r="37" spans="1:8" ht="15" customHeight="1">
      <c r="A37" s="263"/>
      <c r="B37" s="275"/>
      <c r="C37" s="276"/>
      <c r="D37" s="277"/>
      <c r="E37" s="288"/>
      <c r="F37" s="277"/>
      <c r="G37" s="289"/>
      <c r="H37" s="290"/>
    </row>
    <row r="38" spans="1:8" ht="41.05" customHeight="1">
      <c r="A38" s="259" t="s">
        <v>160</v>
      </c>
      <c r="B38" s="260" t="s">
        <v>161</v>
      </c>
      <c r="C38" s="261" t="s">
        <v>135</v>
      </c>
      <c r="D38" s="262">
        <v>10</v>
      </c>
      <c r="E38" s="288"/>
      <c r="F38" s="277">
        <f>D38*E38</f>
        <v>0</v>
      </c>
      <c r="G38" s="289"/>
      <c r="H38" s="290"/>
    </row>
    <row r="39" spans="1:8" ht="15" customHeight="1">
      <c r="A39" s="263"/>
      <c r="B39" s="275"/>
      <c r="C39" s="276"/>
      <c r="D39" s="277"/>
      <c r="E39" s="288"/>
      <c r="F39" s="277"/>
      <c r="G39" s="289"/>
      <c r="H39" s="290"/>
    </row>
    <row r="40" spans="1:8" ht="29.05" customHeight="1">
      <c r="A40" s="259" t="s">
        <v>162</v>
      </c>
      <c r="B40" s="375" t="s">
        <v>546</v>
      </c>
      <c r="C40" s="261" t="s">
        <v>140</v>
      </c>
      <c r="D40" s="262">
        <v>35</v>
      </c>
      <c r="E40" s="288"/>
      <c r="F40" s="277">
        <f>D40*E40</f>
        <v>0</v>
      </c>
      <c r="G40" s="289"/>
      <c r="H40" s="290"/>
    </row>
    <row r="41" spans="1:8" ht="15" customHeight="1">
      <c r="A41" s="263"/>
      <c r="B41" s="275"/>
      <c r="C41" s="276"/>
      <c r="D41" s="277"/>
      <c r="E41" s="288"/>
      <c r="F41" s="277"/>
      <c r="G41" s="289"/>
      <c r="H41" s="290"/>
    </row>
    <row r="42" spans="1:8" ht="29.05" customHeight="1">
      <c r="A42" s="259" t="s">
        <v>163</v>
      </c>
      <c r="B42" s="260" t="s">
        <v>164</v>
      </c>
      <c r="C42" s="261" t="s">
        <v>135</v>
      </c>
      <c r="D42" s="262">
        <v>12.54</v>
      </c>
      <c r="E42" s="288"/>
      <c r="F42" s="277">
        <f>D42*E42</f>
        <v>0</v>
      </c>
      <c r="G42" s="289"/>
      <c r="H42" s="290"/>
    </row>
    <row r="43" spans="1:8" ht="15" customHeight="1">
      <c r="A43" s="263"/>
      <c r="B43" s="275"/>
      <c r="C43" s="276"/>
      <c r="D43" s="277"/>
      <c r="E43" s="288"/>
      <c r="F43" s="277"/>
      <c r="G43" s="289"/>
      <c r="H43" s="290"/>
    </row>
    <row r="44" spans="1:8" s="174" customFormat="1" ht="29.05" customHeight="1">
      <c r="A44" s="259" t="s">
        <v>165</v>
      </c>
      <c r="B44" s="374" t="s">
        <v>545</v>
      </c>
      <c r="C44" s="261" t="s">
        <v>140</v>
      </c>
      <c r="D44" s="262">
        <v>228</v>
      </c>
      <c r="E44" s="288"/>
      <c r="F44" s="277">
        <f>D44*E44</f>
        <v>0</v>
      </c>
      <c r="G44" s="289"/>
      <c r="H44" s="290"/>
    </row>
    <row r="45" spans="1:8" s="174" customFormat="1" ht="15" customHeight="1">
      <c r="A45" s="263"/>
      <c r="B45" s="275"/>
      <c r="C45" s="276"/>
      <c r="D45" s="277"/>
      <c r="E45" s="288"/>
      <c r="F45" s="277"/>
      <c r="G45" s="289"/>
      <c r="H45" s="290"/>
    </row>
    <row r="46" spans="1:8" ht="28" customHeight="1">
      <c r="A46" s="259" t="s">
        <v>168</v>
      </c>
      <c r="B46" s="260" t="s">
        <v>166</v>
      </c>
      <c r="C46" s="261" t="s">
        <v>167</v>
      </c>
      <c r="D46" s="262">
        <v>30</v>
      </c>
      <c r="E46" s="288"/>
      <c r="F46" s="277">
        <f>D46*E46</f>
        <v>0</v>
      </c>
      <c r="G46" s="289"/>
      <c r="H46" s="290"/>
    </row>
    <row r="47" spans="1:8" ht="15" customHeight="1">
      <c r="A47" s="263"/>
      <c r="B47" s="275"/>
      <c r="C47" s="278"/>
      <c r="D47" s="279"/>
      <c r="E47" s="294"/>
      <c r="F47" s="279"/>
      <c r="G47" s="289"/>
      <c r="H47" s="290"/>
    </row>
    <row r="48" spans="1:8" ht="90" customHeight="1">
      <c r="A48" s="259" t="s">
        <v>544</v>
      </c>
      <c r="B48" s="260" t="s">
        <v>169</v>
      </c>
      <c r="C48" s="278"/>
      <c r="D48" s="280"/>
      <c r="E48" s="294"/>
      <c r="F48" s="279"/>
      <c r="G48" s="289"/>
      <c r="H48" s="290"/>
    </row>
    <row r="49" spans="1:8" ht="18" customHeight="1">
      <c r="A49" s="263"/>
      <c r="B49" s="281" t="s">
        <v>170</v>
      </c>
      <c r="C49" s="261" t="s">
        <v>135</v>
      </c>
      <c r="D49" s="277">
        <v>0</v>
      </c>
      <c r="E49" s="288"/>
      <c r="F49" s="277">
        <f>D49*E49</f>
        <v>0</v>
      </c>
      <c r="G49" s="289"/>
      <c r="H49" s="290"/>
    </row>
    <row r="50" spans="1:8" ht="17.600000000000001" customHeight="1">
      <c r="A50" s="263"/>
      <c r="B50" s="281" t="s">
        <v>171</v>
      </c>
      <c r="C50" s="261" t="s">
        <v>172</v>
      </c>
      <c r="D50" s="277">
        <f>D40*0.005*7850</f>
        <v>1373.7500000000002</v>
      </c>
      <c r="E50" s="288"/>
      <c r="F50" s="277">
        <f>D50*E50</f>
        <v>0</v>
      </c>
      <c r="G50" s="289"/>
      <c r="H50" s="290"/>
    </row>
    <row r="51" spans="1:8" ht="15" customHeight="1">
      <c r="A51" s="263"/>
      <c r="B51" s="323" t="s">
        <v>173</v>
      </c>
      <c r="C51" s="261" t="s">
        <v>174</v>
      </c>
      <c r="D51" s="376">
        <f>(D42+D36+D38+D34+D16+D14+D26+(D44*0.05)+(D18*0.03))*1.8</f>
        <v>117.45</v>
      </c>
      <c r="E51" s="288"/>
      <c r="F51" s="277">
        <f>D51*E51</f>
        <v>0</v>
      </c>
      <c r="G51" s="289"/>
      <c r="H51" s="290"/>
    </row>
    <row r="52" spans="1:8" ht="15" customHeight="1">
      <c r="A52" s="263"/>
      <c r="B52" s="275"/>
      <c r="C52" s="276"/>
      <c r="D52" s="277"/>
      <c r="E52" s="288"/>
      <c r="F52" s="277"/>
      <c r="G52" s="289"/>
      <c r="H52" s="290"/>
    </row>
    <row r="53" spans="1:8" ht="15" customHeight="1">
      <c r="A53" s="282"/>
      <c r="B53" s="269" t="s">
        <v>175</v>
      </c>
      <c r="C53" s="270" t="s">
        <v>58</v>
      </c>
      <c r="D53" s="271"/>
      <c r="E53" s="288"/>
      <c r="F53" s="277">
        <f>SUM(F14:F52)</f>
        <v>0</v>
      </c>
      <c r="G53" s="289"/>
      <c r="H53" s="290"/>
    </row>
    <row r="54" spans="1:8" ht="13.2" customHeight="1">
      <c r="A54" s="290"/>
      <c r="B54" s="300"/>
      <c r="C54" s="300"/>
      <c r="D54" s="300"/>
      <c r="E54" s="290"/>
      <c r="F54" s="300"/>
      <c r="G54" s="290"/>
      <c r="H54" s="290"/>
    </row>
  </sheetData>
  <sheetProtection password="8D03" sheet="1" objects="1" scenarios="1" selectLockedCells="1"/>
  <mergeCells count="3">
    <mergeCell ref="B6:F6"/>
    <mergeCell ref="B8:F8"/>
    <mergeCell ref="B10:F10"/>
  </mergeCells>
  <pageMargins left="0.65" right="0.6" top="0.74" bottom="0.56000000000000005" header="0.36" footer="0.27"/>
  <pageSetup orientation="portrait" r:id="rId1"/>
  <headerFooter>
    <oddFooter>&amp;C&amp;"Raleway Regular,Regular"&amp;9&amp;K00000005-2019 Fotohiša Pelikan - rekonstrukcija in sprememba namembnosti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70" zoomScaleNormal="70" workbookViewId="0">
      <selection activeCell="E16" sqref="E16"/>
    </sheetView>
  </sheetViews>
  <sheetFormatPr defaultColWidth="8.84375" defaultRowHeight="13.1" customHeight="1"/>
  <cols>
    <col min="1" max="1" width="9.61328125" style="78" customWidth="1"/>
    <col min="2" max="2" width="33.3828125" style="78" customWidth="1"/>
    <col min="3" max="3" width="7.61328125" style="78" customWidth="1"/>
    <col min="4" max="4" width="9.84375" style="78" customWidth="1"/>
    <col min="5" max="5" width="10.84375" style="78" customWidth="1"/>
    <col min="6" max="6" width="10.61328125" style="78" customWidth="1"/>
    <col min="7" max="7" width="8.84375" style="78" customWidth="1"/>
    <col min="8" max="16384" width="8.84375" style="78"/>
  </cols>
  <sheetData>
    <row r="1" spans="1:6" ht="15" customHeight="1">
      <c r="A1" s="79"/>
      <c r="B1" s="80"/>
      <c r="C1" s="81"/>
      <c r="D1" s="82"/>
      <c r="E1" s="83"/>
      <c r="F1" s="84"/>
    </row>
    <row r="2" spans="1:6" ht="15" customHeight="1">
      <c r="A2" s="85" t="s">
        <v>54</v>
      </c>
      <c r="B2" s="86" t="s">
        <v>55</v>
      </c>
      <c r="C2" s="87"/>
      <c r="D2" s="87"/>
      <c r="E2" s="87"/>
      <c r="F2" s="84"/>
    </row>
    <row r="3" spans="1:6" ht="15" customHeight="1">
      <c r="A3" s="85"/>
      <c r="B3" s="88"/>
      <c r="C3" s="89"/>
      <c r="D3" s="90"/>
      <c r="E3" s="91"/>
      <c r="F3" s="84"/>
    </row>
    <row r="4" spans="1:6" ht="15" customHeight="1">
      <c r="A4" s="85" t="s">
        <v>176</v>
      </c>
      <c r="B4" s="348" t="s">
        <v>177</v>
      </c>
      <c r="C4" s="337"/>
      <c r="D4" s="337"/>
      <c r="E4" s="337"/>
      <c r="F4" s="84"/>
    </row>
    <row r="5" spans="1:6" ht="15" customHeight="1">
      <c r="A5" s="79"/>
      <c r="B5" s="80"/>
      <c r="C5" s="87"/>
      <c r="D5" s="87"/>
      <c r="E5" s="87"/>
      <c r="F5" s="84"/>
    </row>
    <row r="6" spans="1:6" ht="28" customHeight="1">
      <c r="A6" s="92"/>
      <c r="B6" s="352" t="s">
        <v>178</v>
      </c>
      <c r="C6" s="339"/>
      <c r="D6" s="339"/>
      <c r="E6" s="339"/>
      <c r="F6" s="339"/>
    </row>
    <row r="7" spans="1:6" ht="37.5" customHeight="1">
      <c r="A7" s="92"/>
      <c r="B7" s="352" t="s">
        <v>179</v>
      </c>
      <c r="C7" s="339"/>
      <c r="D7" s="339"/>
      <c r="E7" s="339"/>
      <c r="F7" s="339"/>
    </row>
    <row r="8" spans="1:6" ht="39" customHeight="1">
      <c r="A8" s="79"/>
      <c r="B8" s="351" t="s">
        <v>180</v>
      </c>
      <c r="C8" s="339"/>
      <c r="D8" s="339"/>
      <c r="E8" s="339"/>
      <c r="F8" s="339"/>
    </row>
    <row r="9" spans="1:6" ht="37.5" customHeight="1">
      <c r="A9" s="79"/>
      <c r="B9" s="351" t="s">
        <v>181</v>
      </c>
      <c r="C9" s="339"/>
      <c r="D9" s="339"/>
      <c r="E9" s="339"/>
      <c r="F9" s="339"/>
    </row>
    <row r="10" spans="1:6" ht="57" customHeight="1">
      <c r="A10" s="79"/>
      <c r="B10" s="351" t="s">
        <v>182</v>
      </c>
      <c r="C10" s="339"/>
      <c r="D10" s="339"/>
      <c r="E10" s="339"/>
      <c r="F10" s="339"/>
    </row>
    <row r="11" spans="1:6" ht="67.099999999999994" customHeight="1">
      <c r="A11" s="79"/>
      <c r="B11" s="351" t="s">
        <v>183</v>
      </c>
      <c r="C11" s="333"/>
      <c r="D11" s="333"/>
      <c r="E11" s="333"/>
      <c r="F11" s="333"/>
    </row>
    <row r="12" spans="1:6" ht="41.05" customHeight="1">
      <c r="A12" s="79"/>
      <c r="B12" s="351" t="s">
        <v>184</v>
      </c>
      <c r="C12" s="339"/>
      <c r="D12" s="339"/>
      <c r="E12" s="339"/>
      <c r="F12" s="339"/>
    </row>
    <row r="13" spans="1:6" ht="15.45" customHeight="1">
      <c r="A13" s="94"/>
      <c r="B13" s="349"/>
      <c r="C13" s="350"/>
      <c r="D13" s="350"/>
      <c r="E13" s="350"/>
      <c r="F13" s="350"/>
    </row>
    <row r="14" spans="1:6" ht="15" customHeight="1">
      <c r="A14" s="95" t="s">
        <v>115</v>
      </c>
      <c r="B14" s="96" t="s">
        <v>116</v>
      </c>
      <c r="C14" s="97" t="s">
        <v>117</v>
      </c>
      <c r="D14" s="97" t="s">
        <v>118</v>
      </c>
      <c r="E14" s="97" t="s">
        <v>119</v>
      </c>
      <c r="F14" s="97" t="s">
        <v>120</v>
      </c>
    </row>
    <row r="15" spans="1:6" ht="15" customHeight="1">
      <c r="A15" s="98"/>
      <c r="B15" s="99"/>
      <c r="C15" s="100"/>
      <c r="D15" s="100"/>
      <c r="E15" s="100"/>
      <c r="F15" s="101"/>
    </row>
    <row r="16" spans="1:6" ht="35.6" customHeight="1">
      <c r="A16" s="102" t="s">
        <v>63</v>
      </c>
      <c r="B16" s="93" t="s">
        <v>185</v>
      </c>
      <c r="C16" s="103"/>
      <c r="D16" s="104">
        <v>0</v>
      </c>
      <c r="E16" s="309">
        <v>0</v>
      </c>
      <c r="F16" s="105">
        <f>E16*D16</f>
        <v>0</v>
      </c>
    </row>
  </sheetData>
  <sheetProtection password="8D03" sheet="1" objects="1" scenarios="1" selectLockedCells="1"/>
  <mergeCells count="9">
    <mergeCell ref="B4:E4"/>
    <mergeCell ref="B13:F13"/>
    <mergeCell ref="B8:F8"/>
    <mergeCell ref="B9:F9"/>
    <mergeCell ref="B6:F6"/>
    <mergeCell ref="B11:F11"/>
    <mergeCell ref="B12:F12"/>
    <mergeCell ref="B10:F10"/>
    <mergeCell ref="B7:F7"/>
  </mergeCells>
  <pageMargins left="1" right="0.19685" top="1" bottom="1.1811" header="0.472441" footer="0.43307099999999998"/>
  <pageSetup orientation="portrait"/>
  <headerFooter>
    <oddFooter>&amp;C&amp;"Raleway Regular,Regular"&amp;9&amp;K00000005-2019 Fotohiša Pelikan - rekonstrukcija in sprememba namembnosti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opLeftCell="A22" workbookViewId="0">
      <selection activeCell="E32" sqref="E32"/>
    </sheetView>
  </sheetViews>
  <sheetFormatPr defaultColWidth="8.84375" defaultRowHeight="13.2" customHeight="1"/>
  <cols>
    <col min="1" max="1" width="9.61328125" style="106" customWidth="1"/>
    <col min="2" max="2" width="33.3828125" style="106" customWidth="1"/>
    <col min="3" max="3" width="7.61328125" style="106" customWidth="1"/>
    <col min="4" max="4" width="9.84375" style="106" customWidth="1"/>
    <col min="5" max="5" width="10.84375" style="106" customWidth="1"/>
    <col min="6" max="6" width="13.61328125" style="106" customWidth="1"/>
    <col min="7" max="7" width="3.84375" style="106" customWidth="1"/>
    <col min="8" max="8" width="8.84375" style="106" customWidth="1"/>
    <col min="9" max="16384" width="8.84375" style="106"/>
  </cols>
  <sheetData>
    <row r="1" spans="1:7" ht="15" customHeight="1">
      <c r="A1" s="67"/>
      <c r="B1" s="71"/>
      <c r="C1" s="107"/>
      <c r="D1" s="72"/>
      <c r="E1" s="73"/>
      <c r="F1" s="37"/>
      <c r="G1" s="3"/>
    </row>
    <row r="2" spans="1:7" ht="15" customHeight="1">
      <c r="A2" s="59" t="s">
        <v>54</v>
      </c>
      <c r="B2" s="60" t="s">
        <v>55</v>
      </c>
      <c r="C2" s="108"/>
      <c r="D2" s="37"/>
      <c r="E2" s="37"/>
      <c r="F2" s="37"/>
      <c r="G2" s="3"/>
    </row>
    <row r="3" spans="1:7" ht="15" customHeight="1">
      <c r="A3" s="59"/>
      <c r="B3" s="60"/>
      <c r="C3" s="109"/>
      <c r="D3" s="69"/>
      <c r="E3" s="37"/>
      <c r="F3" s="37"/>
      <c r="G3" s="3"/>
    </row>
    <row r="4" spans="1:7" ht="15" customHeight="1">
      <c r="A4" s="59" t="s">
        <v>186</v>
      </c>
      <c r="B4" s="60" t="s">
        <v>65</v>
      </c>
      <c r="C4" s="109"/>
      <c r="D4" s="69"/>
      <c r="E4" s="37"/>
      <c r="F4" s="37"/>
      <c r="G4" s="3"/>
    </row>
    <row r="5" spans="1:7" ht="15" customHeight="1">
      <c r="A5" s="67"/>
      <c r="B5" s="71"/>
      <c r="C5" s="108"/>
      <c r="D5" s="37"/>
      <c r="E5" s="37"/>
      <c r="F5" s="37"/>
      <c r="G5" s="3"/>
    </row>
    <row r="6" spans="1:7" ht="31.65" customHeight="1">
      <c r="A6" s="67"/>
      <c r="B6" s="353" t="s">
        <v>187</v>
      </c>
      <c r="C6" s="339"/>
      <c r="D6" s="339"/>
      <c r="E6" s="339"/>
      <c r="F6" s="339"/>
      <c r="G6" s="3"/>
    </row>
    <row r="7" spans="1:7" ht="15" customHeight="1">
      <c r="A7" s="67"/>
      <c r="B7" s="71"/>
      <c r="C7" s="108"/>
      <c r="D7" s="37"/>
      <c r="E7" s="37"/>
      <c r="F7" s="37"/>
      <c r="G7" s="3"/>
    </row>
    <row r="8" spans="1:7" ht="33.65" customHeight="1">
      <c r="A8" s="67"/>
      <c r="B8" s="353" t="s">
        <v>188</v>
      </c>
      <c r="C8" s="339"/>
      <c r="D8" s="339"/>
      <c r="E8" s="339"/>
      <c r="F8" s="339"/>
      <c r="G8" s="3"/>
    </row>
    <row r="9" spans="1:7" ht="15" customHeight="1">
      <c r="A9" s="67"/>
      <c r="B9" s="71"/>
      <c r="C9" s="108"/>
      <c r="D9" s="37"/>
      <c r="E9" s="37"/>
      <c r="F9" s="37"/>
      <c r="G9" s="3"/>
    </row>
    <row r="10" spans="1:7" ht="33.65" customHeight="1">
      <c r="A10" s="67"/>
      <c r="B10" s="353" t="s">
        <v>189</v>
      </c>
      <c r="C10" s="339"/>
      <c r="D10" s="339"/>
      <c r="E10" s="339"/>
      <c r="F10" s="339"/>
      <c r="G10" s="3"/>
    </row>
    <row r="11" spans="1:7" ht="15" customHeight="1">
      <c r="A11" s="67"/>
      <c r="B11" s="71"/>
      <c r="C11" s="108"/>
      <c r="D11" s="37"/>
      <c r="E11" s="37"/>
      <c r="F11" s="37"/>
      <c r="G11" s="3"/>
    </row>
    <row r="12" spans="1:7" ht="15" customHeight="1">
      <c r="A12" s="67"/>
      <c r="B12" s="353" t="s">
        <v>190</v>
      </c>
      <c r="C12" s="339"/>
      <c r="D12" s="339"/>
      <c r="E12" s="339"/>
      <c r="F12" s="339"/>
      <c r="G12" s="3"/>
    </row>
    <row r="13" spans="1:7" ht="16" customHeight="1">
      <c r="A13" s="67"/>
      <c r="B13" s="353" t="s">
        <v>191</v>
      </c>
      <c r="C13" s="339"/>
      <c r="D13" s="339"/>
      <c r="E13" s="339"/>
      <c r="F13" s="339"/>
      <c r="G13" s="3"/>
    </row>
    <row r="14" spans="1:7" ht="16" customHeight="1">
      <c r="A14" s="67"/>
      <c r="B14" s="353" t="s">
        <v>192</v>
      </c>
      <c r="C14" s="339"/>
      <c r="D14" s="339"/>
      <c r="E14" s="339"/>
      <c r="F14" s="339"/>
      <c r="G14" s="3"/>
    </row>
    <row r="15" spans="1:7" ht="16" customHeight="1">
      <c r="A15" s="67"/>
      <c r="B15" s="353" t="s">
        <v>193</v>
      </c>
      <c r="C15" s="337"/>
      <c r="D15" s="337"/>
      <c r="E15" s="337"/>
      <c r="F15" s="337"/>
      <c r="G15" s="3"/>
    </row>
    <row r="16" spans="1:7" ht="16" customHeight="1">
      <c r="A16" s="67"/>
      <c r="B16" s="61" t="s">
        <v>194</v>
      </c>
      <c r="C16" s="6"/>
      <c r="D16" s="75"/>
      <c r="E16" s="75"/>
      <c r="F16" s="75"/>
      <c r="G16" s="3"/>
    </row>
    <row r="17" spans="1:7" ht="16" customHeight="1">
      <c r="A17" s="67"/>
      <c r="B17" s="353" t="s">
        <v>195</v>
      </c>
      <c r="C17" s="339"/>
      <c r="D17" s="339"/>
      <c r="E17" s="339"/>
      <c r="F17" s="339"/>
      <c r="G17" s="3"/>
    </row>
    <row r="18" spans="1:7" ht="16" customHeight="1">
      <c r="A18" s="67"/>
      <c r="B18" s="353" t="s">
        <v>196</v>
      </c>
      <c r="C18" s="339"/>
      <c r="D18" s="339"/>
      <c r="E18" s="339"/>
      <c r="F18" s="339"/>
      <c r="G18" s="3"/>
    </row>
    <row r="19" spans="1:7" ht="16" customHeight="1">
      <c r="A19" s="67"/>
      <c r="B19" s="353" t="s">
        <v>197</v>
      </c>
      <c r="C19" s="339"/>
      <c r="D19" s="339"/>
      <c r="E19" s="339"/>
      <c r="F19" s="339"/>
      <c r="G19" s="3"/>
    </row>
    <row r="20" spans="1:7" ht="15" customHeight="1">
      <c r="A20" s="67"/>
      <c r="B20" s="110" t="s">
        <v>198</v>
      </c>
      <c r="C20" s="108"/>
      <c r="D20" s="37"/>
      <c r="E20" s="37"/>
      <c r="F20" s="37"/>
      <c r="G20" s="3"/>
    </row>
    <row r="21" spans="1:7" ht="28" customHeight="1">
      <c r="A21" s="67"/>
      <c r="B21" s="353" t="s">
        <v>199</v>
      </c>
      <c r="C21" s="339"/>
      <c r="D21" s="339"/>
      <c r="E21" s="339"/>
      <c r="F21" s="339"/>
      <c r="G21" s="3"/>
    </row>
    <row r="22" spans="1:7" ht="15" customHeight="1">
      <c r="A22" s="67"/>
      <c r="B22" s="71"/>
      <c r="C22" s="108"/>
      <c r="D22" s="37"/>
      <c r="E22" s="37"/>
      <c r="F22" s="37"/>
      <c r="G22" s="3"/>
    </row>
    <row r="23" spans="1:7" ht="16" customHeight="1">
      <c r="A23" s="67"/>
      <c r="B23" s="353" t="s">
        <v>200</v>
      </c>
      <c r="C23" s="339"/>
      <c r="D23" s="339"/>
      <c r="E23" s="339"/>
      <c r="F23" s="339"/>
      <c r="G23" s="3"/>
    </row>
    <row r="24" spans="1:7" ht="16" customHeight="1">
      <c r="A24" s="67"/>
      <c r="B24" s="353" t="s">
        <v>201</v>
      </c>
      <c r="C24" s="339"/>
      <c r="D24" s="339"/>
      <c r="E24" s="339"/>
      <c r="F24" s="339"/>
      <c r="G24" s="3"/>
    </row>
    <row r="25" spans="1:7" ht="32.15" customHeight="1">
      <c r="A25" s="67"/>
      <c r="B25" s="353" t="s">
        <v>202</v>
      </c>
      <c r="C25" s="339"/>
      <c r="D25" s="339"/>
      <c r="E25" s="339"/>
      <c r="F25" s="339"/>
      <c r="G25" s="3"/>
    </row>
    <row r="26" spans="1:7" ht="34.1" customHeight="1">
      <c r="A26" s="67"/>
      <c r="B26" s="354" t="s">
        <v>203</v>
      </c>
      <c r="C26" s="355"/>
      <c r="D26" s="355"/>
      <c r="E26" s="355"/>
      <c r="F26" s="355"/>
      <c r="G26" s="3"/>
    </row>
    <row r="27" spans="1:7" ht="46.3" customHeight="1">
      <c r="A27" s="67"/>
      <c r="B27" s="353" t="s">
        <v>204</v>
      </c>
      <c r="C27" s="339"/>
      <c r="D27" s="339"/>
      <c r="E27" s="339"/>
      <c r="F27" s="339"/>
      <c r="G27" s="3"/>
    </row>
    <row r="28" spans="1:7" ht="28.75" customHeight="1">
      <c r="A28" s="67"/>
      <c r="B28" s="354" t="s">
        <v>205</v>
      </c>
      <c r="C28" s="339"/>
      <c r="D28" s="339"/>
      <c r="E28" s="339"/>
      <c r="F28" s="339"/>
      <c r="G28" s="3"/>
    </row>
    <row r="29" spans="1:7" ht="15" customHeight="1">
      <c r="A29" s="67"/>
      <c r="B29" s="111"/>
      <c r="C29" s="111"/>
      <c r="D29" s="112"/>
      <c r="E29" s="112"/>
      <c r="F29" s="112"/>
      <c r="G29" s="3"/>
    </row>
    <row r="30" spans="1:7" ht="16" customHeight="1">
      <c r="A30" s="62" t="s">
        <v>115</v>
      </c>
      <c r="B30" s="63" t="s">
        <v>116</v>
      </c>
      <c r="C30" s="64" t="s">
        <v>117</v>
      </c>
      <c r="D30" s="64" t="s">
        <v>118</v>
      </c>
      <c r="E30" s="64" t="s">
        <v>119</v>
      </c>
      <c r="F30" s="64" t="s">
        <v>120</v>
      </c>
      <c r="G30" s="3"/>
    </row>
    <row r="31" spans="1:7" ht="15" customHeight="1">
      <c r="A31" s="113"/>
      <c r="B31" s="6"/>
      <c r="C31" s="114"/>
      <c r="D31" s="58"/>
      <c r="E31" s="37"/>
      <c r="F31" s="37"/>
      <c r="G31" s="3"/>
    </row>
    <row r="32" spans="1:7" ht="40" customHeight="1">
      <c r="A32" s="65" t="s">
        <v>206</v>
      </c>
      <c r="B32" s="2" t="s">
        <v>207</v>
      </c>
      <c r="C32" s="66" t="s">
        <v>172</v>
      </c>
      <c r="D32" s="58">
        <v>1200</v>
      </c>
      <c r="E32" s="288"/>
      <c r="F32" s="37">
        <f>E32*D32</f>
        <v>0</v>
      </c>
      <c r="G32" s="3"/>
    </row>
    <row r="33" spans="1:7" ht="15" customHeight="1">
      <c r="A33" s="113"/>
      <c r="B33" s="71"/>
      <c r="C33" s="108"/>
      <c r="D33" s="37"/>
      <c r="E33" s="288"/>
      <c r="F33" s="37"/>
      <c r="G33" s="3"/>
    </row>
    <row r="34" spans="1:7" ht="41.05" customHeight="1">
      <c r="A34" s="65" t="s">
        <v>208</v>
      </c>
      <c r="B34" s="2" t="s">
        <v>209</v>
      </c>
      <c r="C34" s="66" t="s">
        <v>172</v>
      </c>
      <c r="D34" s="58">
        <v>900</v>
      </c>
      <c r="E34" s="288"/>
      <c r="F34" s="37">
        <f>E34*D34</f>
        <v>0</v>
      </c>
      <c r="G34" s="3"/>
    </row>
    <row r="35" spans="1:7" ht="15" customHeight="1">
      <c r="A35" s="67"/>
      <c r="B35" s="6"/>
      <c r="C35" s="74"/>
      <c r="D35" s="58"/>
      <c r="E35" s="288"/>
      <c r="F35" s="37"/>
      <c r="G35" s="3"/>
    </row>
    <row r="36" spans="1:7" ht="39" customHeight="1">
      <c r="A36" s="65" t="s">
        <v>210</v>
      </c>
      <c r="B36" s="2" t="s">
        <v>211</v>
      </c>
      <c r="C36" s="66" t="s">
        <v>143</v>
      </c>
      <c r="D36" s="58">
        <v>150</v>
      </c>
      <c r="E36" s="288"/>
      <c r="F36" s="37">
        <f>E36*D36</f>
        <v>0</v>
      </c>
      <c r="G36" s="3"/>
    </row>
    <row r="37" spans="1:7" ht="15" customHeight="1">
      <c r="A37" s="113"/>
      <c r="B37" s="6"/>
      <c r="C37" s="74"/>
      <c r="D37" s="58"/>
      <c r="E37" s="288"/>
      <c r="F37" s="37"/>
      <c r="G37" s="3"/>
    </row>
    <row r="38" spans="1:7" ht="41.05" customHeight="1">
      <c r="A38" s="65" t="s">
        <v>212</v>
      </c>
      <c r="B38" s="2" t="s">
        <v>213</v>
      </c>
      <c r="C38" s="66" t="s">
        <v>135</v>
      </c>
      <c r="D38" s="58">
        <v>7.5</v>
      </c>
      <c r="E38" s="288"/>
      <c r="F38" s="37">
        <f>E38*D38</f>
        <v>0</v>
      </c>
      <c r="G38" s="3"/>
    </row>
    <row r="39" spans="1:7" ht="15" customHeight="1">
      <c r="A39" s="113"/>
      <c r="B39" s="6"/>
      <c r="C39" s="74"/>
      <c r="D39" s="58"/>
      <c r="E39" s="288"/>
      <c r="F39" s="37"/>
      <c r="G39" s="3"/>
    </row>
    <row r="40" spans="1:7" ht="40" customHeight="1">
      <c r="A40" s="65" t="s">
        <v>214</v>
      </c>
      <c r="B40" s="2" t="s">
        <v>215</v>
      </c>
      <c r="C40" s="66" t="s">
        <v>135</v>
      </c>
      <c r="D40" s="58">
        <v>11</v>
      </c>
      <c r="E40" s="288"/>
      <c r="F40" s="37">
        <f>E40*D40</f>
        <v>0</v>
      </c>
      <c r="G40" s="3"/>
    </row>
    <row r="41" spans="1:7" ht="15" customHeight="1">
      <c r="A41" s="113"/>
      <c r="B41" s="71"/>
      <c r="C41" s="108"/>
      <c r="D41" s="37"/>
      <c r="E41" s="288"/>
      <c r="F41" s="37"/>
      <c r="G41" s="3"/>
    </row>
    <row r="42" spans="1:7" ht="15" customHeight="1">
      <c r="A42" s="77"/>
      <c r="B42" s="60" t="s">
        <v>216</v>
      </c>
      <c r="C42" s="68" t="s">
        <v>58</v>
      </c>
      <c r="D42" s="69"/>
      <c r="E42" s="288"/>
      <c r="F42" s="115">
        <f>SUM(F31:F41)</f>
        <v>0</v>
      </c>
      <c r="G42" s="3"/>
    </row>
  </sheetData>
  <sheetProtection password="8D03" sheet="1" objects="1" scenarios="1" selectLockedCells="1"/>
  <mergeCells count="17">
    <mergeCell ref="B6:F6"/>
    <mergeCell ref="B19:F19"/>
    <mergeCell ref="B18:F18"/>
    <mergeCell ref="B8:F8"/>
    <mergeCell ref="B10:F10"/>
    <mergeCell ref="B12:F12"/>
    <mergeCell ref="B13:F13"/>
    <mergeCell ref="B15:F15"/>
    <mergeCell ref="B17:F17"/>
    <mergeCell ref="B14:F14"/>
    <mergeCell ref="B24:F24"/>
    <mergeCell ref="B23:F23"/>
    <mergeCell ref="B21:F21"/>
    <mergeCell ref="B28:F28"/>
    <mergeCell ref="B25:F25"/>
    <mergeCell ref="B26:F26"/>
    <mergeCell ref="B27:F27"/>
  </mergeCells>
  <pageMargins left="1" right="0.19685" top="0.6" bottom="0.61" header="0.31" footer="0.25"/>
  <pageSetup orientation="portrait"/>
  <headerFooter>
    <oddFooter>&amp;C&amp;"Raleway Regular,Regular"&amp;9&amp;K00000005-2019 Fotohiša Pelikan - rekonstrukcija in sprememba namembnosti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topLeftCell="A15" zoomScale="70" zoomScaleNormal="70" workbookViewId="0">
      <selection activeCell="E32" sqref="E32"/>
    </sheetView>
  </sheetViews>
  <sheetFormatPr defaultColWidth="8.84375" defaultRowHeight="13.2" customHeight="1"/>
  <cols>
    <col min="1" max="1" width="10.23046875" style="116" customWidth="1"/>
    <col min="2" max="2" width="40.23046875" style="116" customWidth="1"/>
    <col min="3" max="3" width="7.61328125" style="116" customWidth="1"/>
    <col min="4" max="4" width="9.84375" style="116" customWidth="1"/>
    <col min="5" max="5" width="10.84375" style="116" customWidth="1"/>
    <col min="6" max="6" width="13.3828125" style="116" customWidth="1"/>
    <col min="7" max="7" width="6.765625" style="116" customWidth="1"/>
    <col min="8" max="8" width="8.84375" style="116" customWidth="1"/>
    <col min="9" max="16384" width="8.84375" style="116"/>
  </cols>
  <sheetData>
    <row r="1" spans="1:7" ht="15" customHeight="1">
      <c r="A1" s="67"/>
      <c r="B1" s="71"/>
      <c r="C1" s="107"/>
      <c r="D1" s="72"/>
      <c r="E1" s="73"/>
      <c r="F1" s="37"/>
      <c r="G1" s="3"/>
    </row>
    <row r="2" spans="1:7" ht="15" customHeight="1">
      <c r="A2" s="59" t="s">
        <v>54</v>
      </c>
      <c r="B2" s="60" t="s">
        <v>55</v>
      </c>
      <c r="C2" s="108"/>
      <c r="D2" s="37"/>
      <c r="E2" s="37"/>
      <c r="F2" s="37"/>
      <c r="G2" s="3"/>
    </row>
    <row r="3" spans="1:7" ht="15" customHeight="1">
      <c r="A3" s="59"/>
      <c r="B3" s="60"/>
      <c r="C3" s="109"/>
      <c r="D3" s="69"/>
      <c r="E3" s="37"/>
      <c r="F3" s="37"/>
      <c r="G3" s="3"/>
    </row>
    <row r="4" spans="1:7" ht="16" customHeight="1">
      <c r="A4" s="59" t="s">
        <v>217</v>
      </c>
      <c r="B4" s="60" t="s">
        <v>67</v>
      </c>
      <c r="C4" s="109"/>
      <c r="D4" s="69"/>
      <c r="E4" s="37"/>
      <c r="F4" s="37"/>
      <c r="G4" s="3"/>
    </row>
    <row r="5" spans="1:7" ht="15" customHeight="1">
      <c r="A5" s="67"/>
      <c r="B5" s="71"/>
      <c r="C5" s="108"/>
      <c r="D5" s="37"/>
      <c r="E5" s="37"/>
      <c r="F5" s="37"/>
      <c r="G5" s="3"/>
    </row>
    <row r="6" spans="1:7" ht="15" customHeight="1">
      <c r="A6" s="67"/>
      <c r="B6" s="353" t="s">
        <v>187</v>
      </c>
      <c r="C6" s="339"/>
      <c r="D6" s="339"/>
      <c r="E6" s="339"/>
      <c r="F6" s="339"/>
      <c r="G6" s="3"/>
    </row>
    <row r="7" spans="1:7" ht="15" customHeight="1">
      <c r="A7" s="67"/>
      <c r="B7" s="71"/>
      <c r="C7" s="108"/>
      <c r="D7" s="37"/>
      <c r="E7" s="37"/>
      <c r="F7" s="37"/>
      <c r="G7" s="3"/>
    </row>
    <row r="8" spans="1:7" ht="34.5" customHeight="1">
      <c r="A8" s="67"/>
      <c r="B8" s="353" t="s">
        <v>188</v>
      </c>
      <c r="C8" s="339"/>
      <c r="D8" s="339"/>
      <c r="E8" s="339"/>
      <c r="F8" s="339"/>
      <c r="G8" s="3"/>
    </row>
    <row r="9" spans="1:7" ht="15" customHeight="1">
      <c r="A9" s="67"/>
      <c r="B9" s="71"/>
      <c r="C9" s="108"/>
      <c r="D9" s="37"/>
      <c r="E9" s="37"/>
      <c r="F9" s="37"/>
      <c r="G9" s="3"/>
    </row>
    <row r="10" spans="1:7" ht="36.549999999999997" customHeight="1">
      <c r="A10" s="67"/>
      <c r="B10" s="353" t="s">
        <v>189</v>
      </c>
      <c r="C10" s="339"/>
      <c r="D10" s="339"/>
      <c r="E10" s="339"/>
      <c r="F10" s="339"/>
      <c r="G10" s="3"/>
    </row>
    <row r="11" spans="1:7" ht="15" customHeight="1">
      <c r="A11" s="67"/>
      <c r="B11" s="71"/>
      <c r="C11" s="108"/>
      <c r="D11" s="37"/>
      <c r="E11" s="37"/>
      <c r="F11" s="37"/>
      <c r="G11" s="3"/>
    </row>
    <row r="12" spans="1:7" ht="15" customHeight="1">
      <c r="A12" s="67"/>
      <c r="B12" s="353" t="s">
        <v>190</v>
      </c>
      <c r="C12" s="339"/>
      <c r="D12" s="339"/>
      <c r="E12" s="339"/>
      <c r="F12" s="339"/>
      <c r="G12" s="3"/>
    </row>
    <row r="13" spans="1:7" ht="16" customHeight="1">
      <c r="A13" s="67"/>
      <c r="B13" s="353" t="s">
        <v>191</v>
      </c>
      <c r="C13" s="339"/>
      <c r="D13" s="339"/>
      <c r="E13" s="339"/>
      <c r="F13" s="339"/>
      <c r="G13" s="3"/>
    </row>
    <row r="14" spans="1:7" ht="16" customHeight="1">
      <c r="A14" s="67"/>
      <c r="B14" s="353" t="s">
        <v>192</v>
      </c>
      <c r="C14" s="339"/>
      <c r="D14" s="339"/>
      <c r="E14" s="339"/>
      <c r="F14" s="339"/>
      <c r="G14" s="3"/>
    </row>
    <row r="15" spans="1:7" ht="16" customHeight="1">
      <c r="A15" s="67"/>
      <c r="B15" s="353" t="s">
        <v>193</v>
      </c>
      <c r="C15" s="337"/>
      <c r="D15" s="337"/>
      <c r="E15" s="337"/>
      <c r="F15" s="337"/>
      <c r="G15" s="3"/>
    </row>
    <row r="16" spans="1:7" ht="16" customHeight="1">
      <c r="A16" s="67"/>
      <c r="B16" s="61" t="s">
        <v>194</v>
      </c>
      <c r="C16" s="6"/>
      <c r="D16" s="75"/>
      <c r="E16" s="75"/>
      <c r="F16" s="75"/>
      <c r="G16" s="3"/>
    </row>
    <row r="17" spans="1:7" ht="16" customHeight="1">
      <c r="A17" s="67"/>
      <c r="B17" s="353" t="s">
        <v>195</v>
      </c>
      <c r="C17" s="356"/>
      <c r="D17" s="356"/>
      <c r="E17" s="356"/>
      <c r="F17" s="356"/>
      <c r="G17" s="3"/>
    </row>
    <row r="18" spans="1:7" ht="16" customHeight="1">
      <c r="A18" s="67"/>
      <c r="B18" s="353" t="s">
        <v>196</v>
      </c>
      <c r="C18" s="356"/>
      <c r="D18" s="356"/>
      <c r="E18" s="356"/>
      <c r="F18" s="356"/>
      <c r="G18" s="3"/>
    </row>
    <row r="19" spans="1:7" ht="16" customHeight="1">
      <c r="A19" s="67"/>
      <c r="B19" s="353" t="s">
        <v>197</v>
      </c>
      <c r="C19" s="356"/>
      <c r="D19" s="356"/>
      <c r="E19" s="356"/>
      <c r="F19" s="356"/>
      <c r="G19" s="3"/>
    </row>
    <row r="20" spans="1:7" ht="16" customHeight="1">
      <c r="A20" s="67"/>
      <c r="B20" s="61" t="s">
        <v>198</v>
      </c>
      <c r="C20" s="108"/>
      <c r="D20" s="37"/>
      <c r="E20" s="37"/>
      <c r="F20" s="37"/>
      <c r="G20" s="3"/>
    </row>
    <row r="21" spans="1:7" ht="16" customHeight="1">
      <c r="A21" s="67"/>
      <c r="B21" s="353" t="s">
        <v>199</v>
      </c>
      <c r="C21" s="339"/>
      <c r="D21" s="339"/>
      <c r="E21" s="339"/>
      <c r="F21" s="339"/>
      <c r="G21" s="3"/>
    </row>
    <row r="22" spans="1:7" ht="15" customHeight="1">
      <c r="A22" s="67"/>
      <c r="B22" s="71"/>
      <c r="C22" s="108"/>
      <c r="D22" s="37"/>
      <c r="E22" s="37"/>
      <c r="F22" s="37"/>
      <c r="G22" s="3"/>
    </row>
    <row r="23" spans="1:7" ht="16" customHeight="1">
      <c r="A23" s="67"/>
      <c r="B23" s="353" t="s">
        <v>200</v>
      </c>
      <c r="C23" s="339"/>
      <c r="D23" s="339"/>
      <c r="E23" s="339"/>
      <c r="F23" s="339"/>
      <c r="G23" s="3"/>
    </row>
    <row r="24" spans="1:7" ht="16" customHeight="1">
      <c r="A24" s="67"/>
      <c r="B24" s="353" t="s">
        <v>201</v>
      </c>
      <c r="C24" s="339"/>
      <c r="D24" s="339"/>
      <c r="E24" s="339"/>
      <c r="F24" s="339"/>
      <c r="G24" s="3"/>
    </row>
    <row r="25" spans="1:7" ht="32.6" customHeight="1">
      <c r="A25" s="67"/>
      <c r="B25" s="353" t="s">
        <v>202</v>
      </c>
      <c r="C25" s="339"/>
      <c r="D25" s="339"/>
      <c r="E25" s="339"/>
      <c r="F25" s="339"/>
      <c r="G25" s="3"/>
    </row>
    <row r="26" spans="1:7" ht="49.3" customHeight="1">
      <c r="A26" s="67"/>
      <c r="B26" s="354" t="s">
        <v>203</v>
      </c>
      <c r="C26" s="355"/>
      <c r="D26" s="355"/>
      <c r="E26" s="355"/>
      <c r="F26" s="355"/>
      <c r="G26" s="3"/>
    </row>
    <row r="27" spans="1:7" ht="48.25" customHeight="1">
      <c r="A27" s="67"/>
      <c r="B27" s="353" t="s">
        <v>204</v>
      </c>
      <c r="C27" s="339"/>
      <c r="D27" s="339"/>
      <c r="E27" s="339"/>
      <c r="F27" s="339"/>
      <c r="G27" s="3"/>
    </row>
    <row r="28" spans="1:7" ht="35.049999999999997" customHeight="1">
      <c r="A28" s="67"/>
      <c r="B28" s="354" t="s">
        <v>218</v>
      </c>
      <c r="C28" s="339"/>
      <c r="D28" s="339"/>
      <c r="E28" s="339"/>
      <c r="F28" s="339"/>
      <c r="G28" s="3"/>
    </row>
    <row r="29" spans="1:7" ht="15" customHeight="1">
      <c r="A29" s="67"/>
      <c r="B29" s="111"/>
      <c r="C29" s="111"/>
      <c r="D29" s="112"/>
      <c r="E29" s="112"/>
      <c r="F29" s="112"/>
      <c r="G29" s="3"/>
    </row>
    <row r="30" spans="1:7" ht="16" customHeight="1">
      <c r="A30" s="62" t="s">
        <v>115</v>
      </c>
      <c r="B30" s="63" t="s">
        <v>116</v>
      </c>
      <c r="C30" s="64" t="s">
        <v>117</v>
      </c>
      <c r="D30" s="64" t="s">
        <v>118</v>
      </c>
      <c r="E30" s="64" t="s">
        <v>119</v>
      </c>
      <c r="F30" s="64" t="s">
        <v>120</v>
      </c>
      <c r="G30" s="3"/>
    </row>
    <row r="31" spans="1:7" ht="15" customHeight="1">
      <c r="A31" s="113"/>
      <c r="B31" s="6"/>
      <c r="C31" s="114"/>
      <c r="D31" s="58"/>
      <c r="E31" s="37"/>
      <c r="F31" s="37"/>
      <c r="G31" s="3"/>
    </row>
    <row r="32" spans="1:7" ht="67" customHeight="1">
      <c r="A32" s="65" t="s">
        <v>219</v>
      </c>
      <c r="B32" s="2" t="s">
        <v>220</v>
      </c>
      <c r="C32" s="66" t="s">
        <v>140</v>
      </c>
      <c r="D32" s="58">
        <v>28.56</v>
      </c>
      <c r="E32" s="288"/>
      <c r="F32" s="37">
        <f>E32*D32</f>
        <v>0</v>
      </c>
      <c r="G32" s="3"/>
    </row>
    <row r="33" spans="1:7" ht="15" customHeight="1">
      <c r="A33" s="113"/>
      <c r="B33" s="6"/>
      <c r="C33" s="74"/>
      <c r="D33" s="58"/>
      <c r="E33" s="288"/>
      <c r="F33" s="37"/>
      <c r="G33" s="3"/>
    </row>
    <row r="34" spans="1:7" ht="41.05" customHeight="1">
      <c r="A34" s="65" t="s">
        <v>221</v>
      </c>
      <c r="B34" s="2" t="s">
        <v>222</v>
      </c>
      <c r="C34" s="66" t="s">
        <v>143</v>
      </c>
      <c r="D34" s="58">
        <v>24</v>
      </c>
      <c r="E34" s="288"/>
      <c r="F34" s="37">
        <f>E34*D34</f>
        <v>0</v>
      </c>
      <c r="G34" s="3"/>
    </row>
    <row r="35" spans="1:7" ht="15" customHeight="1">
      <c r="A35" s="67"/>
      <c r="B35" s="71"/>
      <c r="C35" s="108"/>
      <c r="D35" s="37"/>
      <c r="E35" s="288"/>
      <c r="F35" s="37"/>
      <c r="G35" s="3"/>
    </row>
    <row r="36" spans="1:7" ht="53.05" customHeight="1">
      <c r="A36" s="65" t="s">
        <v>223</v>
      </c>
      <c r="B36" s="2" t="s">
        <v>224</v>
      </c>
      <c r="C36" s="66" t="s">
        <v>143</v>
      </c>
      <c r="D36" s="58">
        <v>1</v>
      </c>
      <c r="E36" s="288"/>
      <c r="F36" s="37">
        <f>E36*D36</f>
        <v>0</v>
      </c>
      <c r="G36" s="3"/>
    </row>
    <row r="37" spans="1:7" ht="15" customHeight="1">
      <c r="A37" s="113"/>
      <c r="B37" s="6"/>
      <c r="C37" s="74"/>
      <c r="D37" s="58"/>
      <c r="E37" s="288"/>
      <c r="F37" s="37"/>
      <c r="G37" s="3"/>
    </row>
    <row r="38" spans="1:7" ht="103" customHeight="1">
      <c r="A38" s="65" t="s">
        <v>225</v>
      </c>
      <c r="B38" s="2" t="s">
        <v>226</v>
      </c>
      <c r="C38" s="66" t="s">
        <v>140</v>
      </c>
      <c r="D38" s="58">
        <v>160</v>
      </c>
      <c r="E38" s="288"/>
      <c r="F38" s="37">
        <f>E38*D38</f>
        <v>0</v>
      </c>
      <c r="G38" s="3"/>
    </row>
    <row r="39" spans="1:7" ht="15" customHeight="1">
      <c r="A39" s="113"/>
      <c r="B39" s="6"/>
      <c r="C39" s="74"/>
      <c r="D39" s="58"/>
      <c r="E39" s="288"/>
      <c r="F39" s="37"/>
      <c r="G39" s="3"/>
    </row>
    <row r="40" spans="1:7" ht="31.65" customHeight="1">
      <c r="A40" s="65" t="s">
        <v>227</v>
      </c>
      <c r="B40" s="61" t="s">
        <v>228</v>
      </c>
      <c r="C40" s="66" t="s">
        <v>229</v>
      </c>
      <c r="D40" s="37">
        <v>150</v>
      </c>
      <c r="E40" s="288"/>
      <c r="F40" s="37">
        <f>E40*D40</f>
        <v>0</v>
      </c>
      <c r="G40" s="3"/>
    </row>
    <row r="41" spans="1:7" ht="15" customHeight="1">
      <c r="A41" s="65"/>
      <c r="B41" s="2"/>
      <c r="C41" s="66"/>
      <c r="D41" s="58"/>
      <c r="E41" s="288"/>
      <c r="F41" s="37"/>
      <c r="G41" s="3"/>
    </row>
    <row r="42" spans="1:7" ht="34.1" customHeight="1">
      <c r="A42" s="65" t="s">
        <v>230</v>
      </c>
      <c r="B42" s="61" t="s">
        <v>231</v>
      </c>
      <c r="C42" s="66" t="s">
        <v>229</v>
      </c>
      <c r="D42" s="37">
        <v>60</v>
      </c>
      <c r="E42" s="288"/>
      <c r="F42" s="37">
        <f>E42*D42</f>
        <v>0</v>
      </c>
      <c r="G42" s="3"/>
    </row>
    <row r="43" spans="1:7" ht="15" customHeight="1">
      <c r="A43" s="65"/>
      <c r="B43" s="2"/>
      <c r="C43" s="66"/>
      <c r="D43" s="58"/>
      <c r="E43" s="288"/>
      <c r="F43" s="37"/>
      <c r="G43" s="3"/>
    </row>
    <row r="44" spans="1:7" ht="28" customHeight="1">
      <c r="A44" s="65" t="s">
        <v>232</v>
      </c>
      <c r="B44" s="61" t="s">
        <v>233</v>
      </c>
      <c r="C44" s="66" t="s">
        <v>234</v>
      </c>
      <c r="D44" s="37">
        <v>20</v>
      </c>
      <c r="E44" s="288"/>
      <c r="F44" s="37">
        <f>E44*D44</f>
        <v>0</v>
      </c>
      <c r="G44" s="3"/>
    </row>
    <row r="45" spans="1:7" ht="15" customHeight="1">
      <c r="A45" s="65"/>
      <c r="B45" s="2"/>
      <c r="C45" s="66"/>
      <c r="D45" s="58"/>
      <c r="E45" s="288"/>
      <c r="F45" s="37"/>
      <c r="G45" s="3"/>
    </row>
    <row r="46" spans="1:7" ht="16" customHeight="1">
      <c r="A46" s="77"/>
      <c r="B46" s="60" t="s">
        <v>235</v>
      </c>
      <c r="C46" s="68" t="s">
        <v>58</v>
      </c>
      <c r="D46" s="69"/>
      <c r="E46" s="288"/>
      <c r="F46" s="115">
        <f>SUM(F31:F45)</f>
        <v>0</v>
      </c>
      <c r="G46" s="3"/>
    </row>
  </sheetData>
  <sheetProtection password="8D03" sheet="1" objects="1" scenarios="1" selectLockedCells="1"/>
  <mergeCells count="17">
    <mergeCell ref="B6:F6"/>
    <mergeCell ref="B19:F19"/>
    <mergeCell ref="B18:F18"/>
    <mergeCell ref="B8:F8"/>
    <mergeCell ref="B10:F10"/>
    <mergeCell ref="B12:F12"/>
    <mergeCell ref="B13:F13"/>
    <mergeCell ref="B15:F15"/>
    <mergeCell ref="B17:F17"/>
    <mergeCell ref="B14:F14"/>
    <mergeCell ref="B24:F24"/>
    <mergeCell ref="B23:F23"/>
    <mergeCell ref="B21:F21"/>
    <mergeCell ref="B28:F28"/>
    <mergeCell ref="B25:F25"/>
    <mergeCell ref="B26:F26"/>
    <mergeCell ref="B27:F27"/>
  </mergeCells>
  <pageMargins left="0.66" right="0.35" top="0.75" bottom="1.02" header="0.472441" footer="0.21"/>
  <pageSetup orientation="portrait"/>
  <headerFooter>
    <oddFooter>&amp;C&amp;"Raleway Regular,Regular"&amp;9&amp;K00000005-2019 Fotohiša Pelikan - rekonstrukcija in sprememba namembnosti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70" zoomScaleNormal="70" workbookViewId="0">
      <selection activeCell="E15" sqref="E15"/>
    </sheetView>
  </sheetViews>
  <sheetFormatPr defaultColWidth="8.84375" defaultRowHeight="13.2" customHeight="1"/>
  <cols>
    <col min="1" max="1" width="11.3828125" style="117" customWidth="1"/>
    <col min="2" max="2" width="40.84375" style="117" customWidth="1"/>
    <col min="3" max="3" width="7.61328125" style="117" customWidth="1"/>
    <col min="4" max="4" width="9.84375" style="117" customWidth="1"/>
    <col min="5" max="5" width="10.84375" style="117" customWidth="1"/>
    <col min="6" max="6" width="13.23046875" style="117" customWidth="1"/>
    <col min="7" max="7" width="2.84375" style="117" customWidth="1"/>
    <col min="8" max="8" width="8.84375" style="117" customWidth="1"/>
    <col min="9" max="16384" width="8.84375" style="117"/>
  </cols>
  <sheetData>
    <row r="1" spans="1:7" ht="15" customHeight="1">
      <c r="A1" s="67"/>
      <c r="B1" s="71"/>
      <c r="C1" s="107"/>
      <c r="D1" s="72"/>
      <c r="E1" s="73"/>
      <c r="F1" s="37"/>
      <c r="G1" s="3"/>
    </row>
    <row r="2" spans="1:7" ht="15" customHeight="1">
      <c r="A2" s="59" t="s">
        <v>54</v>
      </c>
      <c r="B2" s="60" t="s">
        <v>55</v>
      </c>
      <c r="C2" s="108"/>
      <c r="D2" s="37"/>
      <c r="E2" s="37"/>
      <c r="F2" s="37"/>
      <c r="G2" s="3"/>
    </row>
    <row r="3" spans="1:7" ht="15" customHeight="1">
      <c r="A3" s="59"/>
      <c r="B3" s="60"/>
      <c r="C3" s="109"/>
      <c r="D3" s="69"/>
      <c r="E3" s="37"/>
      <c r="F3" s="37"/>
      <c r="G3" s="3"/>
    </row>
    <row r="4" spans="1:7" ht="15" customHeight="1">
      <c r="A4" s="59" t="s">
        <v>236</v>
      </c>
      <c r="B4" s="60" t="s">
        <v>69</v>
      </c>
      <c r="C4" s="109"/>
      <c r="D4" s="69"/>
      <c r="E4" s="37"/>
      <c r="F4" s="37"/>
      <c r="G4" s="3"/>
    </row>
    <row r="5" spans="1:7" ht="15" customHeight="1">
      <c r="A5" s="77"/>
      <c r="B5" s="118"/>
      <c r="C5" s="109"/>
      <c r="D5" s="69"/>
      <c r="E5" s="37"/>
      <c r="F5" s="37"/>
      <c r="G5" s="3"/>
    </row>
    <row r="6" spans="1:7" ht="28" customHeight="1">
      <c r="A6" s="77"/>
      <c r="B6" s="336" t="s">
        <v>188</v>
      </c>
      <c r="C6" s="337"/>
      <c r="D6" s="337"/>
      <c r="E6" s="337"/>
      <c r="F6" s="337"/>
      <c r="G6" s="3"/>
    </row>
    <row r="7" spans="1:7" ht="28" customHeight="1">
      <c r="A7" s="77"/>
      <c r="B7" s="336" t="s">
        <v>237</v>
      </c>
      <c r="C7" s="337"/>
      <c r="D7" s="337"/>
      <c r="E7" s="337"/>
      <c r="F7" s="337"/>
      <c r="G7" s="3"/>
    </row>
    <row r="8" spans="1:7" ht="29.05" customHeight="1">
      <c r="A8" s="77"/>
      <c r="B8" s="336" t="s">
        <v>238</v>
      </c>
      <c r="C8" s="337"/>
      <c r="D8" s="337"/>
      <c r="E8" s="337"/>
      <c r="F8" s="337"/>
      <c r="G8" s="3"/>
    </row>
    <row r="9" spans="1:7" ht="15" customHeight="1">
      <c r="A9" s="77"/>
      <c r="B9" s="357" t="s">
        <v>239</v>
      </c>
      <c r="C9" s="337"/>
      <c r="D9" s="337"/>
      <c r="E9" s="337"/>
      <c r="F9" s="337"/>
      <c r="G9" s="3"/>
    </row>
    <row r="10" spans="1:7" s="174" customFormat="1" ht="31.3" customHeight="1">
      <c r="A10" s="77"/>
      <c r="B10" s="357" t="s">
        <v>527</v>
      </c>
      <c r="C10" s="337"/>
      <c r="D10" s="337"/>
      <c r="E10" s="337"/>
      <c r="F10" s="337"/>
      <c r="G10" s="3"/>
    </row>
    <row r="11" spans="1:7" ht="28" customHeight="1">
      <c r="A11" s="77"/>
      <c r="B11" s="354" t="s">
        <v>203</v>
      </c>
      <c r="C11" s="337"/>
      <c r="D11" s="337"/>
      <c r="E11" s="337"/>
      <c r="F11" s="337"/>
      <c r="G11" s="3"/>
    </row>
    <row r="12" spans="1:7" ht="15" customHeight="1">
      <c r="A12" s="77"/>
      <c r="B12" s="354"/>
      <c r="C12" s="337"/>
      <c r="D12" s="337"/>
      <c r="E12" s="337"/>
      <c r="F12" s="37"/>
      <c r="G12" s="3"/>
    </row>
    <row r="13" spans="1:7" ht="16" customHeight="1">
      <c r="A13" s="62" t="s">
        <v>115</v>
      </c>
      <c r="B13" s="63" t="s">
        <v>116</v>
      </c>
      <c r="C13" s="64" t="s">
        <v>117</v>
      </c>
      <c r="D13" s="64" t="s">
        <v>118</v>
      </c>
      <c r="E13" s="64" t="s">
        <v>119</v>
      </c>
      <c r="F13" s="64" t="s">
        <v>120</v>
      </c>
      <c r="G13" s="3"/>
    </row>
    <row r="14" spans="1:7" ht="15" customHeight="1">
      <c r="A14" s="77"/>
      <c r="B14" s="118"/>
      <c r="C14" s="109"/>
      <c r="D14" s="69"/>
      <c r="E14" s="37"/>
      <c r="F14" s="37"/>
      <c r="G14" s="3"/>
    </row>
    <row r="15" spans="1:7" ht="107.15" customHeight="1">
      <c r="A15" s="65" t="s">
        <v>240</v>
      </c>
      <c r="B15" s="2" t="s">
        <v>241</v>
      </c>
      <c r="C15" s="66" t="s">
        <v>242</v>
      </c>
      <c r="D15" s="58">
        <v>8</v>
      </c>
      <c r="E15" s="288"/>
      <c r="F15" s="37">
        <f>E15*D15</f>
        <v>0</v>
      </c>
      <c r="G15" s="3"/>
    </row>
    <row r="16" spans="1:7" ht="15" customHeight="1">
      <c r="A16" s="77"/>
      <c r="B16" s="2" t="s">
        <v>243</v>
      </c>
      <c r="C16" s="66" t="s">
        <v>242</v>
      </c>
      <c r="D16" s="58">
        <v>5</v>
      </c>
      <c r="E16" s="288"/>
      <c r="F16" s="37">
        <f>E16*D16</f>
        <v>0</v>
      </c>
      <c r="G16" s="3"/>
    </row>
    <row r="17" spans="1:7" ht="15" customHeight="1">
      <c r="A17" s="77"/>
      <c r="B17" s="118"/>
      <c r="C17" s="114"/>
      <c r="D17" s="69"/>
      <c r="E17" s="288"/>
      <c r="F17" s="37"/>
      <c r="G17" s="3"/>
    </row>
    <row r="18" spans="1:7" ht="27" customHeight="1">
      <c r="A18" s="65" t="s">
        <v>244</v>
      </c>
      <c r="B18" s="2" t="s">
        <v>245</v>
      </c>
      <c r="C18" s="66" t="s">
        <v>140</v>
      </c>
      <c r="D18" s="58">
        <v>230</v>
      </c>
      <c r="E18" s="288"/>
      <c r="F18" s="37">
        <f>E18*D18</f>
        <v>0</v>
      </c>
      <c r="G18" s="3"/>
    </row>
    <row r="19" spans="1:7" ht="79" customHeight="1">
      <c r="A19" s="77"/>
      <c r="B19" s="2" t="s">
        <v>246</v>
      </c>
      <c r="C19" s="66" t="s">
        <v>140</v>
      </c>
      <c r="D19" s="58">
        <v>50</v>
      </c>
      <c r="E19" s="288"/>
      <c r="F19" s="37">
        <f>E19*D19</f>
        <v>0</v>
      </c>
      <c r="G19" s="3"/>
    </row>
    <row r="20" spans="1:7" ht="15" customHeight="1">
      <c r="A20" s="77"/>
      <c r="B20" s="118"/>
      <c r="C20" s="109"/>
      <c r="D20" s="69"/>
      <c r="E20" s="288"/>
      <c r="F20" s="37"/>
      <c r="G20" s="3"/>
    </row>
    <row r="21" spans="1:7" ht="28" customHeight="1">
      <c r="A21" s="65" t="s">
        <v>247</v>
      </c>
      <c r="B21" s="2" t="s">
        <v>248</v>
      </c>
      <c r="C21" s="66" t="s">
        <v>140</v>
      </c>
      <c r="D21" s="58">
        <v>130</v>
      </c>
      <c r="E21" s="288"/>
      <c r="F21" s="37">
        <f>E21*D21</f>
        <v>0</v>
      </c>
      <c r="G21" s="3"/>
    </row>
    <row r="22" spans="1:7" ht="15" customHeight="1">
      <c r="A22" s="65"/>
      <c r="B22" s="65"/>
      <c r="C22" s="65"/>
      <c r="D22" s="76"/>
      <c r="E22" s="295"/>
      <c r="F22" s="76"/>
      <c r="G22" s="3"/>
    </row>
    <row r="23" spans="1:7" ht="91.85" customHeight="1">
      <c r="A23" s="65" t="s">
        <v>249</v>
      </c>
      <c r="B23" s="2" t="s">
        <v>250</v>
      </c>
      <c r="C23" s="66"/>
      <c r="D23" s="58"/>
      <c r="E23" s="289"/>
      <c r="F23" s="3"/>
      <c r="G23" s="3"/>
    </row>
    <row r="24" spans="1:7" ht="15" customHeight="1">
      <c r="A24" s="77"/>
      <c r="B24" s="2" t="s">
        <v>251</v>
      </c>
      <c r="C24" s="66" t="s">
        <v>167</v>
      </c>
      <c r="D24" s="58">
        <v>25</v>
      </c>
      <c r="E24" s="288"/>
      <c r="F24" s="37">
        <f>E24*D24</f>
        <v>0</v>
      </c>
      <c r="G24" s="3"/>
    </row>
    <row r="25" spans="1:7" ht="15" customHeight="1">
      <c r="A25" s="77"/>
      <c r="B25" s="2" t="s">
        <v>252</v>
      </c>
      <c r="C25" s="66" t="s">
        <v>167</v>
      </c>
      <c r="D25" s="58">
        <v>25</v>
      </c>
      <c r="E25" s="288"/>
      <c r="F25" s="37">
        <f>E25*D25</f>
        <v>0</v>
      </c>
      <c r="G25" s="3"/>
    </row>
    <row r="26" spans="1:7" ht="15" customHeight="1">
      <c r="A26" s="77"/>
      <c r="B26" s="2" t="s">
        <v>253</v>
      </c>
      <c r="C26" s="66" t="s">
        <v>58</v>
      </c>
      <c r="D26" s="3"/>
      <c r="E26" s="288"/>
      <c r="F26" s="58">
        <f>(F25+F24)*0.3</f>
        <v>0</v>
      </c>
      <c r="G26" s="3"/>
    </row>
    <row r="27" spans="1:7" ht="15" customHeight="1">
      <c r="A27" s="65"/>
      <c r="B27" s="65"/>
      <c r="C27" s="65"/>
      <c r="D27" s="76"/>
      <c r="E27" s="295"/>
      <c r="F27" s="76"/>
      <c r="G27" s="3"/>
    </row>
    <row r="28" spans="1:7" ht="15" customHeight="1">
      <c r="A28" s="59"/>
      <c r="B28" s="60" t="s">
        <v>254</v>
      </c>
      <c r="C28" s="68" t="s">
        <v>58</v>
      </c>
      <c r="D28" s="69"/>
      <c r="E28" s="288"/>
      <c r="F28" s="115">
        <f>SUM(F15:F26)</f>
        <v>0</v>
      </c>
      <c r="G28" s="3"/>
    </row>
    <row r="29" spans="1:7" ht="15" customHeight="1">
      <c r="A29" s="59"/>
      <c r="B29" s="60"/>
      <c r="C29" s="68"/>
      <c r="D29" s="69"/>
      <c r="E29" s="288"/>
      <c r="F29" s="115"/>
      <c r="G29" s="3"/>
    </row>
    <row r="30" spans="1:7" ht="13.2" customHeight="1">
      <c r="E30" s="290"/>
    </row>
  </sheetData>
  <sheetProtection password="8D03" sheet="1" objects="1" scenarios="1" selectLockedCells="1"/>
  <mergeCells count="7">
    <mergeCell ref="B12:E12"/>
    <mergeCell ref="B6:F6"/>
    <mergeCell ref="B7:F7"/>
    <mergeCell ref="B8:F8"/>
    <mergeCell ref="B11:F11"/>
    <mergeCell ref="B9:F9"/>
    <mergeCell ref="B10:F10"/>
  </mergeCells>
  <pageMargins left="0.48" right="0.19685" top="0.8" bottom="0.62" header="0.472441" footer="0.2"/>
  <pageSetup orientation="portrait"/>
  <headerFooter>
    <oddFooter>&amp;C&amp;"Raleway Regular,Regular"&amp;9&amp;K00000005-2019 Fotohiša Pelikan - rekonstrukcija in sprememba namembnosti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21</vt:i4>
      </vt:variant>
    </vt:vector>
  </HeadingPairs>
  <TitlesOfParts>
    <vt:vector size="21" baseType="lpstr">
      <vt:lpstr>Naslovnica</vt:lpstr>
      <vt:lpstr>Uvod</vt:lpstr>
      <vt:lpstr>Rekap.</vt:lpstr>
      <vt:lpstr>A1.0 PRIPRAVLJALNA DELA</vt:lpstr>
      <vt:lpstr>A2.0 RUŠITVENA DELA</vt:lpstr>
      <vt:lpstr>A3.0 ZEMELJSKA DELA</vt:lpstr>
      <vt:lpstr>A4.0 BETONSKA DELA</vt:lpstr>
      <vt:lpstr>A5.0 TESARSKA DELA-OPAŽI</vt:lpstr>
      <vt:lpstr>A6.0 ZIDARSKA DELA</vt:lpstr>
      <vt:lpstr>A7.0 FASADERSKA DELA</vt:lpstr>
      <vt:lpstr>B1.0 KROVSKO-KLEPARSKA DELA </vt:lpstr>
      <vt:lpstr>B2.0 KLJUČAVNIČARSKA DELA</vt:lpstr>
      <vt:lpstr>B3.0 MIZARSKA DELA</vt:lpstr>
      <vt:lpstr>B4.0 STAVBNO POHITŠVO</vt:lpstr>
      <vt:lpstr>B5.0 ESTRIH</vt:lpstr>
      <vt:lpstr>B6.0 TLAKARSKA DELA</vt:lpstr>
      <vt:lpstr>B7.0 KERAMIČARSKA in TERACERSKA</vt:lpstr>
      <vt:lpstr>B8.0 SLIKOPLESKARSKA DELA</vt:lpstr>
      <vt:lpstr>B9.0 MONTAŽERSKA DELA</vt:lpstr>
      <vt:lpstr>B10.0 DVIGALO</vt:lpstr>
      <vt:lpstr>B11.0 RESTAVRATORSKA DELA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dc:creator>
  <cp:lastModifiedBy>Masa</cp:lastModifiedBy>
  <dcterms:created xsi:type="dcterms:W3CDTF">2021-05-25T06:55:29Z</dcterms:created>
  <dcterms:modified xsi:type="dcterms:W3CDTF">2021-06-03T09:17:53Z</dcterms:modified>
</cp:coreProperties>
</file>